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So Cal\SoCal 2018\Race Documents\Pace calc\"/>
    </mc:Choice>
  </mc:AlternateContent>
  <bookViews>
    <workbookView xWindow="0" yWindow="0" windowWidth="16344" windowHeight="9024" xr2:uid="{00000000-000D-0000-FFFF-FFFF00000000}"/>
  </bookViews>
  <sheets>
    <sheet name="Summary" sheetId="2" r:id="rId1"/>
  </sheets>
  <calcPr calcId="162913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F29" i="2" l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F26" i="2"/>
  <c r="F30" i="2" l="1"/>
  <c r="F34" i="2"/>
  <c r="F33" i="2"/>
  <c r="F31" i="2"/>
  <c r="F32" i="2"/>
  <c r="F35" i="2" l="1"/>
  <c r="F36" i="2"/>
  <c r="F37" i="2" l="1"/>
  <c r="F38" i="2" l="1"/>
  <c r="F39" i="2" l="1"/>
  <c r="F40" i="2" l="1"/>
  <c r="F41" i="2" l="1"/>
  <c r="F42" i="2" l="1"/>
  <c r="F43" i="2" l="1"/>
  <c r="F44" i="2" l="1"/>
  <c r="F45" i="2" l="1"/>
  <c r="F46" i="2" l="1"/>
  <c r="F47" i="2" l="1"/>
  <c r="F48" i="2" l="1"/>
  <c r="F49" i="2" l="1"/>
  <c r="F50" i="2" l="1"/>
  <c r="F51" i="2" l="1"/>
  <c r="F52" i="2" l="1"/>
  <c r="F53" i="2" l="1"/>
  <c r="F54" i="2" l="1"/>
  <c r="F55" i="2" l="1"/>
  <c r="F56" i="2" l="1"/>
  <c r="F57" i="2" l="1"/>
  <c r="F58" i="2" l="1"/>
  <c r="F59" i="2" l="1"/>
  <c r="F60" i="2" l="1"/>
  <c r="F61" i="2" l="1"/>
  <c r="F62" i="2" l="1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<sst xmlns="http://schemas.openxmlformats.org/spreadsheetml/2006/main" count="68" uniqueCount="54">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</sst>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43">
    <xf numFmtId="0" fontId="0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7" borderId="0" applyNumberFormat="0" applyBorder="0" applyAlignment="0" applyProtection="0"/>
    <xf numFmtId="0" fontId="25" fillId="41" borderId="0" applyNumberFormat="0" applyBorder="0" applyAlignment="0" applyProtection="0"/>
    <xf numFmtId="0" fontId="26" fillId="58" borderId="53" applyNumberFormat="0" applyAlignment="0" applyProtection="0"/>
    <xf numFmtId="0" fontId="27" fillId="59" borderId="54" applyNumberFormat="0" applyAlignment="0" applyProtection="0"/>
    <xf numFmtId="0" fontId="2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0" borderId="55" applyNumberFormat="0" applyFill="0" applyAlignment="0" applyProtection="0"/>
    <xf numFmtId="0" fontId="31" fillId="0" borderId="56" applyNumberFormat="0" applyFill="0" applyAlignment="0" applyProtection="0"/>
    <xf numFmtId="0" fontId="32" fillId="0" borderId="57" applyNumberFormat="0" applyFill="0" applyAlignment="0" applyProtection="0"/>
    <xf numFmtId="0" fontId="32" fillId="0" borderId="0" applyNumberFormat="0" applyFill="0" applyBorder="0" applyAlignment="0" applyProtection="0"/>
    <xf numFmtId="0" fontId="33" fillId="45" borderId="53" applyNumberFormat="0" applyAlignment="0" applyProtection="0"/>
    <xf numFmtId="0" fontId="34" fillId="0" borderId="58" applyNumberFormat="0" applyFill="0" applyAlignment="0" applyProtection="0"/>
    <xf numFmtId="0" fontId="35" fillId="60" borderId="0" applyNumberFormat="0" applyBorder="0" applyAlignment="0" applyProtection="0"/>
    <xf numFmtId="0" fontId="7" fillId="0" borderId="0"/>
    <xf numFmtId="0" fontId="7" fillId="0" borderId="0"/>
    <xf numFmtId="0" fontId="21" fillId="61" borderId="59" applyNumberFormat="0" applyFont="0" applyAlignment="0" applyProtection="0"/>
    <xf numFmtId="0" fontId="36" fillId="58" borderId="60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1" applyNumberFormat="0" applyFill="0" applyAlignment="0" applyProtection="0"/>
    <xf numFmtId="0" fontId="39" fillId="0" borderId="0" applyNumberFormat="0" applyFill="0" applyBorder="0" applyAlignment="0" applyProtection="0"/>
    <xf numFmtId="0" fontId="23" fillId="46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8" fillId="0" borderId="44" applyNumberFormat="0" applyFill="0" applyAlignment="0" applyProtection="0"/>
    <xf numFmtId="0" fontId="9" fillId="0" borderId="45" applyNumberFormat="0" applyFill="0" applyAlignment="0" applyProtection="0"/>
    <xf numFmtId="0" fontId="10" fillId="0" borderId="4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47" applyNumberFormat="0" applyAlignment="0" applyProtection="0"/>
    <xf numFmtId="0" fontId="14" fillId="13" borderId="48" applyNumberFormat="0" applyAlignment="0" applyProtection="0"/>
    <xf numFmtId="0" fontId="15" fillId="13" borderId="47" applyNumberFormat="0" applyAlignment="0" applyProtection="0"/>
    <xf numFmtId="0" fontId="16" fillId="0" borderId="49" applyNumberFormat="0" applyFill="0" applyAlignment="0" applyProtection="0"/>
    <xf numFmtId="0" fontId="17" fillId="14" borderId="50" applyNumberFormat="0" applyAlignment="0" applyProtection="0"/>
    <xf numFmtId="0" fontId="18" fillId="0" borderId="0" applyNumberFormat="0" applyFill="0" applyBorder="0" applyAlignment="0" applyProtection="0"/>
    <xf numFmtId="0" fontId="7" fillId="15" borderId="5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25" borderId="0" applyNumberFormat="0" applyBorder="0" applyAlignment="0" applyProtection="0"/>
    <xf numFmtId="0" fontId="7" fillId="38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40" fillId="0" borderId="0"/>
    <xf numFmtId="0" fontId="7" fillId="26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17" borderId="0" applyNumberFormat="0" applyBorder="0" applyAlignment="0" applyProtection="0"/>
    <xf numFmtId="0" fontId="23" fillId="47" borderId="0" applyNumberFormat="0" applyBorder="0" applyAlignment="0" applyProtection="0"/>
    <xf numFmtId="0" fontId="7" fillId="15" borderId="51" applyNumberFormat="0" applyFont="0" applyAlignment="0" applyProtection="0"/>
    <xf numFmtId="0" fontId="7" fillId="3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3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3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17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7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7" fillId="34" borderId="0" applyNumberFormat="0" applyBorder="0" applyAlignment="0" applyProtection="0"/>
    <xf numFmtId="0" fontId="7" fillId="15" borderId="51" applyNumberFormat="0" applyFont="0" applyAlignment="0" applyProtection="0"/>
    <xf numFmtId="0" fontId="7" fillId="34" borderId="0" applyNumberFormat="0" applyBorder="0" applyAlignment="0" applyProtection="0"/>
    <xf numFmtId="0" fontId="7" fillId="15" borderId="51" applyNumberFormat="0" applyFont="0" applyAlignment="0" applyProtection="0"/>
    <xf numFmtId="0" fontId="7" fillId="15" borderId="51" applyNumberFormat="0" applyFont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51" applyNumberFormat="0" applyFont="0" applyAlignment="0" applyProtection="0"/>
    <xf numFmtId="0" fontId="23" fillId="44" borderId="0" applyNumberFormat="0" applyBorder="0" applyAlignment="0" applyProtection="0"/>
    <xf numFmtId="0" fontId="7" fillId="15" borderId="51" applyNumberFormat="0" applyFont="0" applyAlignment="0" applyProtection="0"/>
    <xf numFmtId="0" fontId="7" fillId="3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5" borderId="51" applyNumberFormat="0" applyFont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51" applyNumberFormat="0" applyFont="0" applyAlignment="0" applyProtection="0"/>
    <xf numFmtId="0" fontId="23" fillId="43" borderId="0" applyNumberFormat="0" applyBorder="0" applyAlignment="0" applyProtection="0"/>
    <xf numFmtId="0" fontId="7" fillId="15" borderId="51" applyNumberFormat="0" applyFont="0" applyAlignment="0" applyProtection="0"/>
    <xf numFmtId="0" fontId="7" fillId="33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51" applyNumberFormat="0" applyFont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51" applyNumberFormat="0" applyFont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51" applyNumberFormat="0" applyFont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51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51" applyNumberFormat="0" applyFont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23" fillId="42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23" fillId="41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3" fillId="40" borderId="0" applyNumberFormat="0" applyBorder="0" applyAlignment="0" applyProtection="0"/>
    <xf numFmtId="0" fontId="7" fillId="15" borderId="51" applyNumberFormat="0" applyFont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1" fillId="0" borderId="0"/>
    <xf numFmtId="0" fontId="7" fillId="15" borderId="51" applyNumberFormat="0" applyFont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51" applyNumberFormat="0" applyFont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51" applyNumberFormat="0" applyFont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0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51" applyNumberFormat="0" applyFont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3" fillId="49" borderId="0" applyNumberFormat="0" applyBorder="0" applyAlignment="0" applyProtection="0"/>
    <xf numFmtId="0" fontId="7" fillId="15" borderId="51" applyNumberFormat="0" applyFont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46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18" borderId="0" applyNumberFormat="0" applyBorder="0" applyAlignment="0" applyProtection="0"/>
    <xf numFmtId="0" fontId="23" fillId="43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7" fillId="38" borderId="0" applyNumberFormat="0" applyBorder="0" applyAlignment="0" applyProtection="0"/>
    <xf numFmtId="0" fontId="7" fillId="17" borderId="0" applyNumberFormat="0" applyBorder="0" applyAlignment="0" applyProtection="0"/>
    <xf numFmtId="0" fontId="7" fillId="3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48" borderId="0" applyNumberFormat="0" applyBorder="0" applyAlignment="0" applyProtection="0"/>
    <xf numFmtId="0" fontId="7" fillId="15" borderId="51" applyNumberFormat="0" applyFont="0" applyAlignment="0" applyProtection="0"/>
    <xf numFmtId="0" fontId="7" fillId="3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21" fillId="0" borderId="0"/>
    <xf numFmtId="0" fontId="7" fillId="37" borderId="0" applyNumberFormat="0" applyBorder="0" applyAlignment="0" applyProtection="0"/>
    <xf numFmtId="0" fontId="23" fillId="46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23" fillId="45" borderId="0" applyNumberFormat="0" applyBorder="0" applyAlignment="0" applyProtection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51" applyNumberFormat="0" applyFont="0" applyAlignment="0" applyProtection="0"/>
    <xf numFmtId="0" fontId="7" fillId="0" borderId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51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</cellStyleXfs>
  <cellXfs count="87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</xf>
    <xf numFmtId="0" fontId="0" fillId="5" borderId="8" xfId="0" applyFill="1" applyBorder="1" applyProtection="1"/>
    <xf numFmtId="41" fontId="0" fillId="0" borderId="14" xfId="0" applyNumberFormat="1" applyFill="1" applyBorder="1" applyAlignment="1" applyProtection="1">
      <alignment horizontal="center"/>
    </xf>
    <xf numFmtId="0" fontId="0" fillId="5" borderId="15" xfId="0" applyFill="1" applyBorder="1" applyProtection="1"/>
    <xf numFmtId="0" fontId="0" fillId="0" borderId="19" xfId="0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</xf>
    <xf numFmtId="0" fontId="0" fillId="5" borderId="20" xfId="0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  <xf numFmtId="18" fontId="0" fillId="5" borderId="0" xfId="0" applyNumberFormat="1" applyFill="1" applyProtection="1"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543">
    <cellStyle name="20% - Accent1 10" xfId="353" xr:uid="{00000000-0005-0000-0000-000036000000}"/>
    <cellStyle name="20% - Accent1 10 2" xfId="1129" xr:uid="{00000000-0005-0000-0000-000037000000}"/>
    <cellStyle name="20% - Accent1 10 3" xfId="971" xr:uid="{00000000-0005-0000-0000-000038000000}"/>
    <cellStyle name="20% - Accent1 11" xfId="395" xr:uid="{00000000-0005-0000-0000-000039000000}"/>
    <cellStyle name="20% - Accent1 11 2" xfId="1150" xr:uid="{00000000-0005-0000-0000-00003A000000}"/>
    <cellStyle name="20% - Accent1 11 3" xfId="995" xr:uid="{00000000-0005-0000-0000-00003B000000}"/>
    <cellStyle name="20% - Accent1 12" xfId="437" xr:uid="{00000000-0005-0000-0000-00003C000000}"/>
    <cellStyle name="20% - Accent1 12 2" xfId="1174" xr:uid="{00000000-0005-0000-0000-00003D000000}"/>
    <cellStyle name="20% - Accent1 12 3" xfId="987" xr:uid="{00000000-0005-0000-0000-00003E000000}"/>
    <cellStyle name="20% - Accent1 13" xfId="479" xr:uid="{00000000-0005-0000-0000-00003F000000}"/>
    <cellStyle name="20% - Accent1 13 2" xfId="1195" xr:uid="{00000000-0005-0000-0000-000040000000}"/>
    <cellStyle name="20% - Accent1 13 3" xfId="979" xr:uid="{00000000-0005-0000-0000-000041000000}"/>
    <cellStyle name="20% - Accent1 14" xfId="521" xr:uid="{00000000-0005-0000-0000-000042000000}"/>
    <cellStyle name="20% - Accent1 14 2" xfId="1217" xr:uid="{00000000-0005-0000-0000-000043000000}"/>
    <cellStyle name="20% - Accent1 14 3" xfId="998" xr:uid="{00000000-0005-0000-0000-000044000000}"/>
    <cellStyle name="20% - Accent1 15" xfId="563" xr:uid="{00000000-0005-0000-0000-000045000000}"/>
    <cellStyle name="20% - Accent1 15 2" xfId="1236" xr:uid="{00000000-0005-0000-0000-000046000000}"/>
    <cellStyle name="20% - Accent1 15 3" xfId="990" xr:uid="{00000000-0005-0000-0000-000047000000}"/>
    <cellStyle name="20% - Accent1 16" xfId="605" xr:uid="{00000000-0005-0000-0000-000048000000}"/>
    <cellStyle name="20% - Accent1 16 2" xfId="1254" xr:uid="{00000000-0005-0000-0000-000049000000}"/>
    <cellStyle name="20% - Accent1 16 3" xfId="982" xr:uid="{00000000-0005-0000-0000-00004A000000}"/>
    <cellStyle name="20% - Accent1 17" xfId="646" xr:uid="{00000000-0005-0000-0000-00004B000000}"/>
    <cellStyle name="20% - Accent1 17 2" xfId="1275" xr:uid="{00000000-0005-0000-0000-00004C000000}"/>
    <cellStyle name="20% - Accent1 17 3" xfId="1439" xr:uid="{00000000-0005-0000-0000-00004D000000}"/>
    <cellStyle name="20% - Accent1 18" xfId="688" xr:uid="{00000000-0005-0000-0000-00004E000000}"/>
    <cellStyle name="20% - Accent1 18 2" xfId="1298" xr:uid="{00000000-0005-0000-0000-00004F000000}"/>
    <cellStyle name="20% - Accent1 18 3" xfId="1453" xr:uid="{00000000-0005-0000-0000-000050000000}"/>
    <cellStyle name="20% - Accent1 19" xfId="730" xr:uid="{00000000-0005-0000-0000-000051000000}"/>
    <cellStyle name="20% - Accent1 19 2" xfId="1322" xr:uid="{00000000-0005-0000-0000-000052000000}"/>
    <cellStyle name="20% - Accent1 19 3" xfId="1467" xr:uid="{00000000-0005-0000-0000-000053000000}"/>
    <cellStyle name="20% - Accent1 2" xfId="53" xr:uid="{00000000-0005-0000-0000-000054000000}"/>
    <cellStyle name="20% - Accent1 20" xfId="772" xr:uid="{00000000-0005-0000-0000-000055000000}"/>
    <cellStyle name="20% - Accent1 20 2" xfId="1342" xr:uid="{00000000-0005-0000-0000-000056000000}"/>
    <cellStyle name="20% - Accent1 20 3" xfId="1481" xr:uid="{00000000-0005-0000-0000-000057000000}"/>
    <cellStyle name="20% - Accent1 21" xfId="814" xr:uid="{00000000-0005-0000-0000-000058000000}"/>
    <cellStyle name="20% - Accent1 21 2" xfId="1375" xr:uid="{00000000-0005-0000-0000-000059000000}"/>
    <cellStyle name="20% - Accent1 21 3" xfId="1495" xr:uid="{00000000-0005-0000-0000-00005A000000}"/>
    <cellStyle name="20% - Accent1 22" xfId="856" xr:uid="{00000000-0005-0000-0000-00005B000000}"/>
    <cellStyle name="20% - Accent1 22 2" xfId="1397" xr:uid="{00000000-0005-0000-0000-00005C000000}"/>
    <cellStyle name="20% - Accent1 22 3" xfId="1509" xr:uid="{00000000-0005-0000-0000-00005D000000}"/>
    <cellStyle name="20% - Accent1 23" xfId="898" xr:uid="{00000000-0005-0000-0000-00005E000000}"/>
    <cellStyle name="20% - Accent1 23 2" xfId="1419" xr:uid="{00000000-0005-0000-0000-00005F000000}"/>
    <cellStyle name="20% - Accent1 23 3" xfId="1523" xr:uid="{00000000-0005-0000-0000-000060000000}"/>
    <cellStyle name="20% - Accent1 24" xfId="942" xr:uid="{00000000-0005-0000-0000-000061000000}"/>
    <cellStyle name="20% - Accent1 25" xfId="1105" xr:uid="{00000000-0005-0000-0000-000062000000}"/>
    <cellStyle name="20% - Accent1 26" xfId="8" xr:uid="{00000000-0005-0000-0000-000035000000}"/>
    <cellStyle name="20% - Accent1 3" xfId="75" xr:uid="{00000000-0005-0000-0000-000063000000}"/>
    <cellStyle name="20% - Accent1 4" xfId="102" xr:uid="{00000000-0005-0000-0000-000064000000}"/>
    <cellStyle name="20% - Accent1 4 2" xfId="980" xr:uid="{00000000-0005-0000-0000-000065000000}"/>
    <cellStyle name="20% - Accent1 4 3" xfId="1434" xr:uid="{00000000-0005-0000-0000-000066000000}"/>
    <cellStyle name="20% - Accent1 5" xfId="144" xr:uid="{00000000-0005-0000-0000-000067000000}"/>
    <cellStyle name="20% - Accent1 5 2" xfId="1016" xr:uid="{00000000-0005-0000-0000-000068000000}"/>
    <cellStyle name="20% - Accent1 5 3" xfId="1369" xr:uid="{00000000-0005-0000-0000-000069000000}"/>
    <cellStyle name="20% - Accent1 6" xfId="186" xr:uid="{00000000-0005-0000-0000-00006A000000}"/>
    <cellStyle name="20% - Accent1 6 2" xfId="1041" xr:uid="{00000000-0005-0000-0000-00006B000000}"/>
    <cellStyle name="20% - Accent1 6 3" xfId="1364" xr:uid="{00000000-0005-0000-0000-00006C000000}"/>
    <cellStyle name="20% - Accent1 7" xfId="228" xr:uid="{00000000-0005-0000-0000-00006D000000}"/>
    <cellStyle name="20% - Accent1 7 2" xfId="1068" xr:uid="{00000000-0005-0000-0000-00006E000000}"/>
    <cellStyle name="20% - Accent1 7 3" xfId="1362" xr:uid="{00000000-0005-0000-0000-00006F000000}"/>
    <cellStyle name="20% - Accent1 8" xfId="270" xr:uid="{00000000-0005-0000-0000-000070000000}"/>
    <cellStyle name="20% - Accent1 8 2" xfId="1089" xr:uid="{00000000-0005-0000-0000-000071000000}"/>
    <cellStyle name="20% - Accent1 8 3" xfId="1365" xr:uid="{00000000-0005-0000-0000-000072000000}"/>
    <cellStyle name="20% - Accent1 9" xfId="311" xr:uid="{00000000-0005-0000-0000-000073000000}"/>
    <cellStyle name="20% - Accent1 9 2" xfId="1108" xr:uid="{00000000-0005-0000-0000-000074000000}"/>
    <cellStyle name="20% - Accent1 9 3" xfId="975" xr:uid="{00000000-0005-0000-0000-000075000000}"/>
    <cellStyle name="20% - Accent2 10" xfId="357" xr:uid="{00000000-0005-0000-0000-000077000000}"/>
    <cellStyle name="20% - Accent2 10 2" xfId="1132" xr:uid="{00000000-0005-0000-0000-000078000000}"/>
    <cellStyle name="20% - Accent2 10 3" xfId="1293" xr:uid="{00000000-0005-0000-0000-000079000000}"/>
    <cellStyle name="20% - Accent2 11" xfId="399" xr:uid="{00000000-0005-0000-0000-00007A000000}"/>
    <cellStyle name="20% - Accent2 11 2" xfId="1153" xr:uid="{00000000-0005-0000-0000-00007B000000}"/>
    <cellStyle name="20% - Accent2 11 3" xfId="1309" xr:uid="{00000000-0005-0000-0000-00007C000000}"/>
    <cellStyle name="20% - Accent2 12" xfId="441" xr:uid="{00000000-0005-0000-0000-00007D000000}"/>
    <cellStyle name="20% - Accent2 12 2" xfId="1176" xr:uid="{00000000-0005-0000-0000-00007E000000}"/>
    <cellStyle name="20% - Accent2 12 3" xfId="1303" xr:uid="{00000000-0005-0000-0000-00007F000000}"/>
    <cellStyle name="20% - Accent2 13" xfId="483" xr:uid="{00000000-0005-0000-0000-000080000000}"/>
    <cellStyle name="20% - Accent2 13 2" xfId="1198" xr:uid="{00000000-0005-0000-0000-000081000000}"/>
    <cellStyle name="20% - Accent2 13 3" xfId="1297" xr:uid="{00000000-0005-0000-0000-000082000000}"/>
    <cellStyle name="20% - Accent2 14" xfId="525" xr:uid="{00000000-0005-0000-0000-000083000000}"/>
    <cellStyle name="20% - Accent2 14 2" xfId="1220" xr:uid="{00000000-0005-0000-0000-000084000000}"/>
    <cellStyle name="20% - Accent2 14 3" xfId="1312" xr:uid="{00000000-0005-0000-0000-000085000000}"/>
    <cellStyle name="20% - Accent2 15" xfId="567" xr:uid="{00000000-0005-0000-0000-000086000000}"/>
    <cellStyle name="20% - Accent2 15 2" xfId="1238" xr:uid="{00000000-0005-0000-0000-000087000000}"/>
    <cellStyle name="20% - Accent2 15 3" xfId="1306" xr:uid="{00000000-0005-0000-0000-000088000000}"/>
    <cellStyle name="20% - Accent2 16" xfId="609" xr:uid="{00000000-0005-0000-0000-000089000000}"/>
    <cellStyle name="20% - Accent2 16 2" xfId="1256" xr:uid="{00000000-0005-0000-0000-00008A000000}"/>
    <cellStyle name="20% - Accent2 16 3" xfId="1300" xr:uid="{00000000-0005-0000-0000-00008B000000}"/>
    <cellStyle name="20% - Accent2 17" xfId="650" xr:uid="{00000000-0005-0000-0000-00008C000000}"/>
    <cellStyle name="20% - Accent2 17 2" xfId="1278" xr:uid="{00000000-0005-0000-0000-00008D000000}"/>
    <cellStyle name="20% - Accent2 17 3" xfId="1441" xr:uid="{00000000-0005-0000-0000-00008E000000}"/>
    <cellStyle name="20% - Accent2 18" xfId="692" xr:uid="{00000000-0005-0000-0000-00008F000000}"/>
    <cellStyle name="20% - Accent2 18 2" xfId="1301" xr:uid="{00000000-0005-0000-0000-000090000000}"/>
    <cellStyle name="20% - Accent2 18 3" xfId="1455" xr:uid="{00000000-0005-0000-0000-000091000000}"/>
    <cellStyle name="20% - Accent2 19" xfId="734" xr:uid="{00000000-0005-0000-0000-000092000000}"/>
    <cellStyle name="20% - Accent2 19 2" xfId="1324" xr:uid="{00000000-0005-0000-0000-000093000000}"/>
    <cellStyle name="20% - Accent2 19 3" xfId="1469" xr:uid="{00000000-0005-0000-0000-000094000000}"/>
    <cellStyle name="20% - Accent2 2" xfId="54" xr:uid="{00000000-0005-0000-0000-000095000000}"/>
    <cellStyle name="20% - Accent2 20" xfId="776" xr:uid="{00000000-0005-0000-0000-000096000000}"/>
    <cellStyle name="20% - Accent2 20 2" xfId="1345" xr:uid="{00000000-0005-0000-0000-000097000000}"/>
    <cellStyle name="20% - Accent2 20 3" xfId="1483" xr:uid="{00000000-0005-0000-0000-000098000000}"/>
    <cellStyle name="20% - Accent2 21" xfId="818" xr:uid="{00000000-0005-0000-0000-000099000000}"/>
    <cellStyle name="20% - Accent2 21 2" xfId="1378" xr:uid="{00000000-0005-0000-0000-00009A000000}"/>
    <cellStyle name="20% - Accent2 21 3" xfId="1497" xr:uid="{00000000-0005-0000-0000-00009B000000}"/>
    <cellStyle name="20% - Accent2 22" xfId="860" xr:uid="{00000000-0005-0000-0000-00009C000000}"/>
    <cellStyle name="20% - Accent2 22 2" xfId="1400" xr:uid="{00000000-0005-0000-0000-00009D000000}"/>
    <cellStyle name="20% - Accent2 22 3" xfId="1511" xr:uid="{00000000-0005-0000-0000-00009E000000}"/>
    <cellStyle name="20% - Accent2 23" xfId="902" xr:uid="{00000000-0005-0000-0000-00009F000000}"/>
    <cellStyle name="20% - Accent2 23 2" xfId="1421" xr:uid="{00000000-0005-0000-0000-0000A0000000}"/>
    <cellStyle name="20% - Accent2 23 3" xfId="1525" xr:uid="{00000000-0005-0000-0000-0000A1000000}"/>
    <cellStyle name="20% - Accent2 24" xfId="943" xr:uid="{00000000-0005-0000-0000-0000A2000000}"/>
    <cellStyle name="20% - Accent2 25" xfId="1087" xr:uid="{00000000-0005-0000-0000-0000A3000000}"/>
    <cellStyle name="20% - Accent2 26" xfId="9" xr:uid="{00000000-0005-0000-0000-000076000000}"/>
    <cellStyle name="20% - Accent2 3" xfId="74" xr:uid="{00000000-0005-0000-0000-0000A4000000}"/>
    <cellStyle name="20% - Accent2 4" xfId="106" xr:uid="{00000000-0005-0000-0000-0000A5000000}"/>
    <cellStyle name="20% - Accent2 4 2" xfId="984" xr:uid="{00000000-0005-0000-0000-0000A6000000}"/>
    <cellStyle name="20% - Accent2 4 3" xfId="1432" xr:uid="{00000000-0005-0000-0000-0000A7000000}"/>
    <cellStyle name="20% - Accent2 5" xfId="148" xr:uid="{00000000-0005-0000-0000-0000A8000000}"/>
    <cellStyle name="20% - Accent2 5 2" xfId="1018" xr:uid="{00000000-0005-0000-0000-0000A9000000}"/>
    <cellStyle name="20% - Accent2 5 3" xfId="1271" xr:uid="{00000000-0005-0000-0000-0000AA000000}"/>
    <cellStyle name="20% - Accent2 6" xfId="190" xr:uid="{00000000-0005-0000-0000-0000AB000000}"/>
    <cellStyle name="20% - Accent2 6 2" xfId="1045" xr:uid="{00000000-0005-0000-0000-0000AC000000}"/>
    <cellStyle name="20% - Accent2 6 3" xfId="1267" xr:uid="{00000000-0005-0000-0000-0000AD000000}"/>
    <cellStyle name="20% - Accent2 7" xfId="232" xr:uid="{00000000-0005-0000-0000-0000AE000000}"/>
    <cellStyle name="20% - Accent2 7 2" xfId="1071" xr:uid="{00000000-0005-0000-0000-0000AF000000}"/>
    <cellStyle name="20% - Accent2 7 3" xfId="1266" xr:uid="{00000000-0005-0000-0000-0000B0000000}"/>
    <cellStyle name="20% - Accent2 8" xfId="274" xr:uid="{00000000-0005-0000-0000-0000B1000000}"/>
    <cellStyle name="20% - Accent2 8 2" xfId="1091" xr:uid="{00000000-0005-0000-0000-0000B2000000}"/>
    <cellStyle name="20% - Accent2 8 3" xfId="1268" xr:uid="{00000000-0005-0000-0000-0000B3000000}"/>
    <cellStyle name="20% - Accent2 9" xfId="315" xr:uid="{00000000-0005-0000-0000-0000B4000000}"/>
    <cellStyle name="20% - Accent2 9 2" xfId="1110" xr:uid="{00000000-0005-0000-0000-0000B5000000}"/>
    <cellStyle name="20% - Accent2 9 3" xfId="1294" xr:uid="{00000000-0005-0000-0000-0000B6000000}"/>
    <cellStyle name="20% - Accent3 10" xfId="361" xr:uid="{00000000-0005-0000-0000-0000B8000000}"/>
    <cellStyle name="20% - Accent3 10 2" xfId="1135" xr:uid="{00000000-0005-0000-0000-0000B9000000}"/>
    <cellStyle name="20% - Accent3 10 3" xfId="1213" xr:uid="{00000000-0005-0000-0000-0000BA000000}"/>
    <cellStyle name="20% - Accent3 11" xfId="403" xr:uid="{00000000-0005-0000-0000-0000BB000000}"/>
    <cellStyle name="20% - Accent3 11 2" xfId="1156" xr:uid="{00000000-0005-0000-0000-0000BC000000}"/>
    <cellStyle name="20% - Accent3 11 3" xfId="1228" xr:uid="{00000000-0005-0000-0000-0000BD000000}"/>
    <cellStyle name="20% - Accent3 12" xfId="445" xr:uid="{00000000-0005-0000-0000-0000BE000000}"/>
    <cellStyle name="20% - Accent3 12 2" xfId="1178" xr:uid="{00000000-0005-0000-0000-0000BF000000}"/>
    <cellStyle name="20% - Accent3 12 3" xfId="1222" xr:uid="{00000000-0005-0000-0000-0000C0000000}"/>
    <cellStyle name="20% - Accent3 13" xfId="487" xr:uid="{00000000-0005-0000-0000-0000C1000000}"/>
    <cellStyle name="20% - Accent3 13 2" xfId="1201" xr:uid="{00000000-0005-0000-0000-0000C2000000}"/>
    <cellStyle name="20% - Accent3 13 3" xfId="1216" xr:uid="{00000000-0005-0000-0000-0000C3000000}"/>
    <cellStyle name="20% - Accent3 14" xfId="529" xr:uid="{00000000-0005-0000-0000-0000C4000000}"/>
    <cellStyle name="20% - Accent3 14 2" xfId="1223" xr:uid="{00000000-0005-0000-0000-0000C5000000}"/>
    <cellStyle name="20% - Accent3 14 3" xfId="1231" xr:uid="{00000000-0005-0000-0000-0000C6000000}"/>
    <cellStyle name="20% - Accent3 15" xfId="571" xr:uid="{00000000-0005-0000-0000-0000C7000000}"/>
    <cellStyle name="20% - Accent3 15 2" xfId="1240" xr:uid="{00000000-0005-0000-0000-0000C8000000}"/>
    <cellStyle name="20% - Accent3 15 3" xfId="1225" xr:uid="{00000000-0005-0000-0000-0000C9000000}"/>
    <cellStyle name="20% - Accent3 16" xfId="613" xr:uid="{00000000-0005-0000-0000-0000CA000000}"/>
    <cellStyle name="20% - Accent3 16 2" xfId="1258" xr:uid="{00000000-0005-0000-0000-0000CB000000}"/>
    <cellStyle name="20% - Accent3 16 3" xfId="1219" xr:uid="{00000000-0005-0000-0000-0000CC000000}"/>
    <cellStyle name="20% - Accent3 17" xfId="654" xr:uid="{00000000-0005-0000-0000-0000CD000000}"/>
    <cellStyle name="20% - Accent3 17 2" xfId="1281" xr:uid="{00000000-0005-0000-0000-0000CE000000}"/>
    <cellStyle name="20% - Accent3 17 3" xfId="1443" xr:uid="{00000000-0005-0000-0000-0000CF000000}"/>
    <cellStyle name="20% - Accent3 18" xfId="696" xr:uid="{00000000-0005-0000-0000-0000D0000000}"/>
    <cellStyle name="20% - Accent3 18 2" xfId="1304" xr:uid="{00000000-0005-0000-0000-0000D1000000}"/>
    <cellStyle name="20% - Accent3 18 3" xfId="1457" xr:uid="{00000000-0005-0000-0000-0000D2000000}"/>
    <cellStyle name="20% - Accent3 19" xfId="738" xr:uid="{00000000-0005-0000-0000-0000D3000000}"/>
    <cellStyle name="20% - Accent3 19 2" xfId="1326" xr:uid="{00000000-0005-0000-0000-0000D4000000}"/>
    <cellStyle name="20% - Accent3 19 3" xfId="1471" xr:uid="{00000000-0005-0000-0000-0000D5000000}"/>
    <cellStyle name="20% - Accent3 2" xfId="55" xr:uid="{00000000-0005-0000-0000-0000D6000000}"/>
    <cellStyle name="20% - Accent3 20" xfId="780" xr:uid="{00000000-0005-0000-0000-0000D7000000}"/>
    <cellStyle name="20% - Accent3 20 2" xfId="1348" xr:uid="{00000000-0005-0000-0000-0000D8000000}"/>
    <cellStyle name="20% - Accent3 20 3" xfId="1485" xr:uid="{00000000-0005-0000-0000-0000D9000000}"/>
    <cellStyle name="20% - Accent3 21" xfId="822" xr:uid="{00000000-0005-0000-0000-0000DA000000}"/>
    <cellStyle name="20% - Accent3 21 2" xfId="1381" xr:uid="{00000000-0005-0000-0000-0000DB000000}"/>
    <cellStyle name="20% - Accent3 21 3" xfId="1499" xr:uid="{00000000-0005-0000-0000-0000DC000000}"/>
    <cellStyle name="20% - Accent3 22" xfId="864" xr:uid="{00000000-0005-0000-0000-0000DD000000}"/>
    <cellStyle name="20% - Accent3 22 2" xfId="1403" xr:uid="{00000000-0005-0000-0000-0000DE000000}"/>
    <cellStyle name="20% - Accent3 22 3" xfId="1513" xr:uid="{00000000-0005-0000-0000-0000DF000000}"/>
    <cellStyle name="20% - Accent3 23" xfId="906" xr:uid="{00000000-0005-0000-0000-0000E0000000}"/>
    <cellStyle name="20% - Accent3 23 2" xfId="1423" xr:uid="{00000000-0005-0000-0000-0000E1000000}"/>
    <cellStyle name="20% - Accent3 23 3" xfId="1527" xr:uid="{00000000-0005-0000-0000-0000E2000000}"/>
    <cellStyle name="20% - Accent3 24" xfId="944" xr:uid="{00000000-0005-0000-0000-0000E3000000}"/>
    <cellStyle name="20% - Accent3 25" xfId="1066" xr:uid="{00000000-0005-0000-0000-0000E4000000}"/>
    <cellStyle name="20% - Accent3 26" xfId="10" xr:uid="{00000000-0005-0000-0000-0000B7000000}"/>
    <cellStyle name="20% - Accent3 3" xfId="73" xr:uid="{00000000-0005-0000-0000-0000E5000000}"/>
    <cellStyle name="20% - Accent3 4" xfId="110" xr:uid="{00000000-0005-0000-0000-0000E6000000}"/>
    <cellStyle name="20% - Accent3 4 2" xfId="988" xr:uid="{00000000-0005-0000-0000-0000E7000000}"/>
    <cellStyle name="20% - Accent3 4 3" xfId="959" xr:uid="{00000000-0005-0000-0000-0000E8000000}"/>
    <cellStyle name="20% - Accent3 5" xfId="152" xr:uid="{00000000-0005-0000-0000-0000E9000000}"/>
    <cellStyle name="20% - Accent3 5 2" xfId="1020" xr:uid="{00000000-0005-0000-0000-0000EA000000}"/>
    <cellStyle name="20% - Accent3 5 3" xfId="1191" xr:uid="{00000000-0005-0000-0000-0000EB000000}"/>
    <cellStyle name="20% - Accent3 6" xfId="194" xr:uid="{00000000-0005-0000-0000-0000EC000000}"/>
    <cellStyle name="20% - Accent3 6 2" xfId="1049" xr:uid="{00000000-0005-0000-0000-0000ED000000}"/>
    <cellStyle name="20% - Accent3 6 3" xfId="1188" xr:uid="{00000000-0005-0000-0000-0000EE000000}"/>
    <cellStyle name="20% - Accent3 7" xfId="236" xr:uid="{00000000-0005-0000-0000-0000EF000000}"/>
    <cellStyle name="20% - Accent3 7 2" xfId="1074" xr:uid="{00000000-0005-0000-0000-0000F0000000}"/>
    <cellStyle name="20% - Accent3 7 3" xfId="1187" xr:uid="{00000000-0005-0000-0000-0000F1000000}"/>
    <cellStyle name="20% - Accent3 8" xfId="278" xr:uid="{00000000-0005-0000-0000-0000F2000000}"/>
    <cellStyle name="20% - Accent3 8 2" xfId="1093" xr:uid="{00000000-0005-0000-0000-0000F3000000}"/>
    <cellStyle name="20% - Accent3 8 3" xfId="1189" xr:uid="{00000000-0005-0000-0000-0000F4000000}"/>
    <cellStyle name="20% - Accent3 9" xfId="319" xr:uid="{00000000-0005-0000-0000-0000F5000000}"/>
    <cellStyle name="20% - Accent3 9 2" xfId="1112" xr:uid="{00000000-0005-0000-0000-0000F6000000}"/>
    <cellStyle name="20% - Accent3 9 3" xfId="1214" xr:uid="{00000000-0005-0000-0000-0000F7000000}"/>
    <cellStyle name="20% - Accent4 10" xfId="365" xr:uid="{00000000-0005-0000-0000-0000F9000000}"/>
    <cellStyle name="20% - Accent4 10 2" xfId="1138" xr:uid="{00000000-0005-0000-0000-0000FA000000}"/>
    <cellStyle name="20% - Accent4 10 3" xfId="1164" xr:uid="{00000000-0005-0000-0000-0000FB000000}"/>
    <cellStyle name="20% - Accent4 11" xfId="407" xr:uid="{00000000-0005-0000-0000-0000FC000000}"/>
    <cellStyle name="20% - Accent4 11 2" xfId="1159" xr:uid="{00000000-0005-0000-0000-0000FD000000}"/>
    <cellStyle name="20% - Accent4 11 3" xfId="1158" xr:uid="{00000000-0005-0000-0000-0000FE000000}"/>
    <cellStyle name="20% - Accent4 12" xfId="449" xr:uid="{00000000-0005-0000-0000-0000FF000000}"/>
    <cellStyle name="20% - Accent4 12 2" xfId="1180" xr:uid="{00000000-0005-0000-0000-000000010000}"/>
    <cellStyle name="20% - Accent4 12 3" xfId="1152" xr:uid="{00000000-0005-0000-0000-000001010000}"/>
    <cellStyle name="20% - Accent4 13" xfId="491" xr:uid="{00000000-0005-0000-0000-000002010000}"/>
    <cellStyle name="20% - Accent4 13 2" xfId="1204" xr:uid="{00000000-0005-0000-0000-000003010000}"/>
    <cellStyle name="20% - Accent4 13 3" xfId="1167" xr:uid="{00000000-0005-0000-0000-000004010000}"/>
    <cellStyle name="20% - Accent4 14" xfId="533" xr:uid="{00000000-0005-0000-0000-000005010000}"/>
    <cellStyle name="20% - Accent4 14 2" xfId="1226" xr:uid="{00000000-0005-0000-0000-000006010000}"/>
    <cellStyle name="20% - Accent4 14 3" xfId="1161" xr:uid="{00000000-0005-0000-0000-000007010000}"/>
    <cellStyle name="20% - Accent4 15" xfId="575" xr:uid="{00000000-0005-0000-0000-000008010000}"/>
    <cellStyle name="20% - Accent4 15 2" xfId="1242" xr:uid="{00000000-0005-0000-0000-000009010000}"/>
    <cellStyle name="20% - Accent4 15 3" xfId="1155" xr:uid="{00000000-0005-0000-0000-00000A010000}"/>
    <cellStyle name="20% - Accent4 16" xfId="617" xr:uid="{00000000-0005-0000-0000-00000B010000}"/>
    <cellStyle name="20% - Accent4 16 2" xfId="1260" xr:uid="{00000000-0005-0000-0000-00000C010000}"/>
    <cellStyle name="20% - Accent4 16 3" xfId="963" xr:uid="{00000000-0005-0000-0000-00000D010000}"/>
    <cellStyle name="20% - Accent4 17" xfId="658" xr:uid="{00000000-0005-0000-0000-00000E010000}"/>
    <cellStyle name="20% - Accent4 17 2" xfId="1284" xr:uid="{00000000-0005-0000-0000-00000F010000}"/>
    <cellStyle name="20% - Accent4 17 3" xfId="1445" xr:uid="{00000000-0005-0000-0000-000010010000}"/>
    <cellStyle name="20% - Accent4 18" xfId="700" xr:uid="{00000000-0005-0000-0000-000011010000}"/>
    <cellStyle name="20% - Accent4 18 2" xfId="1307" xr:uid="{00000000-0005-0000-0000-000012010000}"/>
    <cellStyle name="20% - Accent4 18 3" xfId="1459" xr:uid="{00000000-0005-0000-0000-000013010000}"/>
    <cellStyle name="20% - Accent4 19" xfId="742" xr:uid="{00000000-0005-0000-0000-000014010000}"/>
    <cellStyle name="20% - Accent4 19 2" xfId="1328" xr:uid="{00000000-0005-0000-0000-000015010000}"/>
    <cellStyle name="20% - Accent4 19 3" xfId="1473" xr:uid="{00000000-0005-0000-0000-000016010000}"/>
    <cellStyle name="20% - Accent4 2" xfId="56" xr:uid="{00000000-0005-0000-0000-000017010000}"/>
    <cellStyle name="20% - Accent4 20" xfId="784" xr:uid="{00000000-0005-0000-0000-000018010000}"/>
    <cellStyle name="20% - Accent4 20 2" xfId="1351" xr:uid="{00000000-0005-0000-0000-000019010000}"/>
    <cellStyle name="20% - Accent4 20 3" xfId="1487" xr:uid="{00000000-0005-0000-0000-00001A010000}"/>
    <cellStyle name="20% - Accent4 21" xfId="826" xr:uid="{00000000-0005-0000-0000-00001B010000}"/>
    <cellStyle name="20% - Accent4 21 2" xfId="1384" xr:uid="{00000000-0005-0000-0000-00001C010000}"/>
    <cellStyle name="20% - Accent4 21 3" xfId="1501" xr:uid="{00000000-0005-0000-0000-00001D010000}"/>
    <cellStyle name="20% - Accent4 22" xfId="868" xr:uid="{00000000-0005-0000-0000-00001E010000}"/>
    <cellStyle name="20% - Accent4 22 2" xfId="1406" xr:uid="{00000000-0005-0000-0000-00001F010000}"/>
    <cellStyle name="20% - Accent4 22 3" xfId="1515" xr:uid="{00000000-0005-0000-0000-000020010000}"/>
    <cellStyle name="20% - Accent4 23" xfId="910" xr:uid="{00000000-0005-0000-0000-000021010000}"/>
    <cellStyle name="20% - Accent4 23 2" xfId="1425" xr:uid="{00000000-0005-0000-0000-000022010000}"/>
    <cellStyle name="20% - Accent4 23 3" xfId="1529" xr:uid="{00000000-0005-0000-0000-000023010000}"/>
    <cellStyle name="20% - Accent4 24" xfId="945" xr:uid="{00000000-0005-0000-0000-000024010000}"/>
    <cellStyle name="20% - Accent4 25" xfId="1037" xr:uid="{00000000-0005-0000-0000-000025010000}"/>
    <cellStyle name="20% - Accent4 26" xfId="11" xr:uid="{00000000-0005-0000-0000-0000F8000000}"/>
    <cellStyle name="20% - Accent4 3" xfId="72" xr:uid="{00000000-0005-0000-0000-000026010000}"/>
    <cellStyle name="20% - Accent4 4" xfId="114" xr:uid="{00000000-0005-0000-0000-000027010000}"/>
    <cellStyle name="20% - Accent4 4 2" xfId="992" xr:uid="{00000000-0005-0000-0000-000028010000}"/>
    <cellStyle name="20% - Accent4 4 3" xfId="1123" xr:uid="{00000000-0005-0000-0000-000029010000}"/>
    <cellStyle name="20% - Accent4 5" xfId="156" xr:uid="{00000000-0005-0000-0000-00002A010000}"/>
    <cellStyle name="20% - Accent4 5 2" xfId="1022" xr:uid="{00000000-0005-0000-0000-00002B010000}"/>
    <cellStyle name="20% - Accent4 5 3" xfId="1124" xr:uid="{00000000-0005-0000-0000-00002C010000}"/>
    <cellStyle name="20% - Accent4 6" xfId="198" xr:uid="{00000000-0005-0000-0000-00002D010000}"/>
    <cellStyle name="20% - Accent4 6 2" xfId="1053" xr:uid="{00000000-0005-0000-0000-00002E010000}"/>
    <cellStyle name="20% - Accent4 6 3" xfId="1122" xr:uid="{00000000-0005-0000-0000-00002F010000}"/>
    <cellStyle name="20% - Accent4 7" xfId="240" xr:uid="{00000000-0005-0000-0000-000030010000}"/>
    <cellStyle name="20% - Accent4 7 2" xfId="1077" xr:uid="{00000000-0005-0000-0000-000031010000}"/>
    <cellStyle name="20% - Accent4 7 3" xfId="1121" xr:uid="{00000000-0005-0000-0000-000032010000}"/>
    <cellStyle name="20% - Accent4 8" xfId="282" xr:uid="{00000000-0005-0000-0000-000033010000}"/>
    <cellStyle name="20% - Accent4 8 2" xfId="1095" xr:uid="{00000000-0005-0000-0000-000034010000}"/>
    <cellStyle name="20% - Accent4 8 3" xfId="1128" xr:uid="{00000000-0005-0000-0000-000035010000}"/>
    <cellStyle name="20% - Accent4 9" xfId="323" xr:uid="{00000000-0005-0000-0000-000036010000}"/>
    <cellStyle name="20% - Accent4 9 2" xfId="1114" xr:uid="{00000000-0005-0000-0000-000037010000}"/>
    <cellStyle name="20% - Accent4 9 3" xfId="1148" xr:uid="{00000000-0005-0000-0000-000038010000}"/>
    <cellStyle name="20% - Accent5 10" xfId="369" xr:uid="{00000000-0005-0000-0000-00003A010000}"/>
    <cellStyle name="20% - Accent5 10 2" xfId="1141" xr:uid="{00000000-0005-0000-0000-00003B010000}"/>
    <cellStyle name="20% - Accent5 10 3" xfId="1082" xr:uid="{00000000-0005-0000-0000-00003C010000}"/>
    <cellStyle name="20% - Accent5 11" xfId="411" xr:uid="{00000000-0005-0000-0000-00003D010000}"/>
    <cellStyle name="20% - Accent5 11 2" xfId="1162" xr:uid="{00000000-0005-0000-0000-00003E010000}"/>
    <cellStyle name="20% - Accent5 11 3" xfId="1076" xr:uid="{00000000-0005-0000-0000-00003F010000}"/>
    <cellStyle name="20% - Accent5 12" xfId="453" xr:uid="{00000000-0005-0000-0000-000040010000}"/>
    <cellStyle name="20% - Accent5 12 2" xfId="1182" xr:uid="{00000000-0005-0000-0000-000041010000}"/>
    <cellStyle name="20% - Accent5 12 3" xfId="1070" xr:uid="{00000000-0005-0000-0000-000042010000}"/>
    <cellStyle name="20% - Accent5 13" xfId="495" xr:uid="{00000000-0005-0000-0000-000043010000}"/>
    <cellStyle name="20% - Accent5 13 2" xfId="1207" xr:uid="{00000000-0005-0000-0000-000044010000}"/>
    <cellStyle name="20% - Accent5 13 3" xfId="1085" xr:uid="{00000000-0005-0000-0000-000045010000}"/>
    <cellStyle name="20% - Accent5 14" xfId="537" xr:uid="{00000000-0005-0000-0000-000046010000}"/>
    <cellStyle name="20% - Accent5 14 2" xfId="1229" xr:uid="{00000000-0005-0000-0000-000047010000}"/>
    <cellStyle name="20% - Accent5 14 3" xfId="1079" xr:uid="{00000000-0005-0000-0000-000048010000}"/>
    <cellStyle name="20% - Accent5 15" xfId="579" xr:uid="{00000000-0005-0000-0000-000049010000}"/>
    <cellStyle name="20% - Accent5 15 2" xfId="1244" xr:uid="{00000000-0005-0000-0000-00004A010000}"/>
    <cellStyle name="20% - Accent5 15 3" xfId="1073" xr:uid="{00000000-0005-0000-0000-00004B010000}"/>
    <cellStyle name="20% - Accent5 16" xfId="621" xr:uid="{00000000-0005-0000-0000-00004C010000}"/>
    <cellStyle name="20% - Accent5 16 2" xfId="1262" xr:uid="{00000000-0005-0000-0000-00004D010000}"/>
    <cellStyle name="20% - Accent5 16 3" xfId="964" xr:uid="{00000000-0005-0000-0000-00004E010000}"/>
    <cellStyle name="20% - Accent5 17" xfId="662" xr:uid="{00000000-0005-0000-0000-00004F010000}"/>
    <cellStyle name="20% - Accent5 17 2" xfId="1287" xr:uid="{00000000-0005-0000-0000-000050010000}"/>
    <cellStyle name="20% - Accent5 17 3" xfId="1447" xr:uid="{00000000-0005-0000-0000-000051010000}"/>
    <cellStyle name="20% - Accent5 18" xfId="704" xr:uid="{00000000-0005-0000-0000-000052010000}"/>
    <cellStyle name="20% - Accent5 18 2" xfId="1310" xr:uid="{00000000-0005-0000-0000-000053010000}"/>
    <cellStyle name="20% - Accent5 18 3" xfId="1461" xr:uid="{00000000-0005-0000-0000-000054010000}"/>
    <cellStyle name="20% - Accent5 19" xfId="746" xr:uid="{00000000-0005-0000-0000-000055010000}"/>
    <cellStyle name="20% - Accent5 19 2" xfId="1330" xr:uid="{00000000-0005-0000-0000-000056010000}"/>
    <cellStyle name="20% - Accent5 19 3" xfId="1475" xr:uid="{00000000-0005-0000-0000-000057010000}"/>
    <cellStyle name="20% - Accent5 2" xfId="57" xr:uid="{00000000-0005-0000-0000-000058010000}"/>
    <cellStyle name="20% - Accent5 20" xfId="788" xr:uid="{00000000-0005-0000-0000-000059010000}"/>
    <cellStyle name="20% - Accent5 20 2" xfId="1354" xr:uid="{00000000-0005-0000-0000-00005A010000}"/>
    <cellStyle name="20% - Accent5 20 3" xfId="1489" xr:uid="{00000000-0005-0000-0000-00005B010000}"/>
    <cellStyle name="20% - Accent5 21" xfId="830" xr:uid="{00000000-0005-0000-0000-00005C010000}"/>
    <cellStyle name="20% - Accent5 21 2" xfId="1387" xr:uid="{00000000-0005-0000-0000-00005D010000}"/>
    <cellStyle name="20% - Accent5 21 3" xfId="1503" xr:uid="{00000000-0005-0000-0000-00005E010000}"/>
    <cellStyle name="20% - Accent5 22" xfId="872" xr:uid="{00000000-0005-0000-0000-00005F010000}"/>
    <cellStyle name="20% - Accent5 22 2" xfId="1409" xr:uid="{00000000-0005-0000-0000-000060010000}"/>
    <cellStyle name="20% - Accent5 22 3" xfId="1517" xr:uid="{00000000-0005-0000-0000-000061010000}"/>
    <cellStyle name="20% - Accent5 23" xfId="914" xr:uid="{00000000-0005-0000-0000-000062010000}"/>
    <cellStyle name="20% - Accent5 23 2" xfId="1427" xr:uid="{00000000-0005-0000-0000-000063010000}"/>
    <cellStyle name="20% - Accent5 23 3" xfId="1531" xr:uid="{00000000-0005-0000-0000-000064010000}"/>
    <cellStyle name="20% - Accent5 24" xfId="946" xr:uid="{00000000-0005-0000-0000-000065010000}"/>
    <cellStyle name="20% - Accent5 25" xfId="1013" xr:uid="{00000000-0005-0000-0000-000066010000}"/>
    <cellStyle name="20% - Accent5 26" xfId="12" xr:uid="{00000000-0005-0000-0000-000039010000}"/>
    <cellStyle name="20% - Accent5 3" xfId="71" xr:uid="{00000000-0005-0000-0000-000067010000}"/>
    <cellStyle name="20% - Accent5 4" xfId="118" xr:uid="{00000000-0005-0000-0000-000068010000}"/>
    <cellStyle name="20% - Accent5 4 2" xfId="996" xr:uid="{00000000-0005-0000-0000-000069010000}"/>
    <cellStyle name="20% - Accent5 4 3" xfId="1033" xr:uid="{00000000-0005-0000-0000-00006A010000}"/>
    <cellStyle name="20% - Accent5 5" xfId="160" xr:uid="{00000000-0005-0000-0000-00006B010000}"/>
    <cellStyle name="20% - Accent5 5 2" xfId="1024" xr:uid="{00000000-0005-0000-0000-00006C010000}"/>
    <cellStyle name="20% - Accent5 5 3" xfId="1034" xr:uid="{00000000-0005-0000-0000-00006D010000}"/>
    <cellStyle name="20% - Accent5 6" xfId="202" xr:uid="{00000000-0005-0000-0000-00006E010000}"/>
    <cellStyle name="20% - Accent5 6 2" xfId="1057" xr:uid="{00000000-0005-0000-0000-00006F010000}"/>
    <cellStyle name="20% - Accent5 6 3" xfId="1031" xr:uid="{00000000-0005-0000-0000-000070010000}"/>
    <cellStyle name="20% - Accent5 7" xfId="244" xr:uid="{00000000-0005-0000-0000-000071010000}"/>
    <cellStyle name="20% - Accent5 7 2" xfId="1080" xr:uid="{00000000-0005-0000-0000-000072010000}"/>
    <cellStyle name="20% - Accent5 7 3" xfId="1030" xr:uid="{00000000-0005-0000-0000-000073010000}"/>
    <cellStyle name="20% - Accent5 8" xfId="286" xr:uid="{00000000-0005-0000-0000-000074010000}"/>
    <cellStyle name="20% - Accent5 8 2" xfId="1097" xr:uid="{00000000-0005-0000-0000-000075010000}"/>
    <cellStyle name="20% - Accent5 8 3" xfId="1039" xr:uid="{00000000-0005-0000-0000-000076010000}"/>
    <cellStyle name="20% - Accent5 9" xfId="327" xr:uid="{00000000-0005-0000-0000-000077010000}"/>
    <cellStyle name="20% - Accent5 9 2" xfId="1116" xr:uid="{00000000-0005-0000-0000-000078010000}"/>
    <cellStyle name="20% - Accent5 9 3" xfId="1065" xr:uid="{00000000-0005-0000-0000-000079010000}"/>
    <cellStyle name="20% - Accent6 10" xfId="373" xr:uid="{00000000-0005-0000-0000-00007B010000}"/>
    <cellStyle name="20% - Accent6 10 2" xfId="1144" xr:uid="{00000000-0005-0000-0000-00007C010000}"/>
    <cellStyle name="20% - Accent6 10 3" xfId="1411" xr:uid="{00000000-0005-0000-0000-00007D010000}"/>
    <cellStyle name="20% - Accent6 11" xfId="415" xr:uid="{00000000-0005-0000-0000-00007E010000}"/>
    <cellStyle name="20% - Accent6 11 2" xfId="1165" xr:uid="{00000000-0005-0000-0000-00007F010000}"/>
    <cellStyle name="20% - Accent6 11 3" xfId="1405" xr:uid="{00000000-0005-0000-0000-000080010000}"/>
    <cellStyle name="20% - Accent6 12" xfId="457" xr:uid="{00000000-0005-0000-0000-000081010000}"/>
    <cellStyle name="20% - Accent6 12 2" xfId="1184" xr:uid="{00000000-0005-0000-0000-000082010000}"/>
    <cellStyle name="20% - Accent6 12 3" xfId="1399" xr:uid="{00000000-0005-0000-0000-000083010000}"/>
    <cellStyle name="20% - Accent6 13" xfId="499" xr:uid="{00000000-0005-0000-0000-000084010000}"/>
    <cellStyle name="20% - Accent6 13 2" xfId="1210" xr:uid="{00000000-0005-0000-0000-000085010000}"/>
    <cellStyle name="20% - Accent6 13 3" xfId="1414" xr:uid="{00000000-0005-0000-0000-000086010000}"/>
    <cellStyle name="20% - Accent6 14" xfId="541" xr:uid="{00000000-0005-0000-0000-000087010000}"/>
    <cellStyle name="20% - Accent6 14 2" xfId="1232" xr:uid="{00000000-0005-0000-0000-000088010000}"/>
    <cellStyle name="20% - Accent6 14 3" xfId="1408" xr:uid="{00000000-0005-0000-0000-000089010000}"/>
    <cellStyle name="20% - Accent6 15" xfId="583" xr:uid="{00000000-0005-0000-0000-00008A010000}"/>
    <cellStyle name="20% - Accent6 15 2" xfId="1246" xr:uid="{00000000-0005-0000-0000-00008B010000}"/>
    <cellStyle name="20% - Accent6 15 3" xfId="1402" xr:uid="{00000000-0005-0000-0000-00008C010000}"/>
    <cellStyle name="20% - Accent6 16" xfId="625" xr:uid="{00000000-0005-0000-0000-00008D010000}"/>
    <cellStyle name="20% - Accent6 16 2" xfId="1264" xr:uid="{00000000-0005-0000-0000-00008E010000}"/>
    <cellStyle name="20% - Accent6 16 3" xfId="965" xr:uid="{00000000-0005-0000-0000-00008F010000}"/>
    <cellStyle name="20% - Accent6 17" xfId="666" xr:uid="{00000000-0005-0000-0000-000090010000}"/>
    <cellStyle name="20% - Accent6 17 2" xfId="1290" xr:uid="{00000000-0005-0000-0000-000091010000}"/>
    <cellStyle name="20% - Accent6 17 3" xfId="1449" xr:uid="{00000000-0005-0000-0000-000092010000}"/>
    <cellStyle name="20% - Accent6 18" xfId="708" xr:uid="{00000000-0005-0000-0000-000093010000}"/>
    <cellStyle name="20% - Accent6 18 2" xfId="1313" xr:uid="{00000000-0005-0000-0000-000094010000}"/>
    <cellStyle name="20% - Accent6 18 3" xfId="1463" xr:uid="{00000000-0005-0000-0000-000095010000}"/>
    <cellStyle name="20% - Accent6 19" xfId="750" xr:uid="{00000000-0005-0000-0000-000096010000}"/>
    <cellStyle name="20% - Accent6 19 2" xfId="1332" xr:uid="{00000000-0005-0000-0000-000097010000}"/>
    <cellStyle name="20% - Accent6 19 3" xfId="1477" xr:uid="{00000000-0005-0000-0000-000098010000}"/>
    <cellStyle name="20% - Accent6 2" xfId="58" xr:uid="{00000000-0005-0000-0000-000099010000}"/>
    <cellStyle name="20% - Accent6 20" xfId="792" xr:uid="{00000000-0005-0000-0000-00009A010000}"/>
    <cellStyle name="20% - Accent6 20 2" xfId="1357" xr:uid="{00000000-0005-0000-0000-00009B010000}"/>
    <cellStyle name="20% - Accent6 20 3" xfId="1491" xr:uid="{00000000-0005-0000-0000-00009C010000}"/>
    <cellStyle name="20% - Accent6 21" xfId="834" xr:uid="{00000000-0005-0000-0000-00009D010000}"/>
    <cellStyle name="20% - Accent6 21 2" xfId="1390" xr:uid="{00000000-0005-0000-0000-00009E010000}"/>
    <cellStyle name="20% - Accent6 21 3" xfId="1505" xr:uid="{00000000-0005-0000-0000-00009F010000}"/>
    <cellStyle name="20% - Accent6 22" xfId="876" xr:uid="{00000000-0005-0000-0000-0000A0010000}"/>
    <cellStyle name="20% - Accent6 22 2" xfId="1412" xr:uid="{00000000-0005-0000-0000-0000A1010000}"/>
    <cellStyle name="20% - Accent6 22 3" xfId="1519" xr:uid="{00000000-0005-0000-0000-0000A2010000}"/>
    <cellStyle name="20% - Accent6 23" xfId="918" xr:uid="{00000000-0005-0000-0000-0000A3010000}"/>
    <cellStyle name="20% - Accent6 23 2" xfId="1429" xr:uid="{00000000-0005-0000-0000-0000A4010000}"/>
    <cellStyle name="20% - Accent6 23 3" xfId="1533" xr:uid="{00000000-0005-0000-0000-0000A5010000}"/>
    <cellStyle name="20% - Accent6 24" xfId="947" xr:uid="{00000000-0005-0000-0000-0000A6010000}"/>
    <cellStyle name="20% - Accent6 25" xfId="1417" xr:uid="{00000000-0005-0000-0000-0000A7010000}"/>
    <cellStyle name="20% - Accent6 26" xfId="13" xr:uid="{00000000-0005-0000-0000-00007A010000}"/>
    <cellStyle name="20% - Accent6 3" xfId="70" xr:uid="{00000000-0005-0000-0000-0000A8010000}"/>
    <cellStyle name="20% - Accent6 4" xfId="122" xr:uid="{00000000-0005-0000-0000-0000A9010000}"/>
    <cellStyle name="20% - Accent6 4 2" xfId="1000" xr:uid="{00000000-0005-0000-0000-0000AA010000}"/>
    <cellStyle name="20% - Accent6 4 3" xfId="972" xr:uid="{00000000-0005-0000-0000-0000AB010000}"/>
    <cellStyle name="20% - Accent6 5" xfId="164" xr:uid="{00000000-0005-0000-0000-0000AC010000}"/>
    <cellStyle name="20% - Accent6 5 2" xfId="1026" xr:uid="{00000000-0005-0000-0000-0000AD010000}"/>
    <cellStyle name="20% - Accent6 5 3" xfId="973" xr:uid="{00000000-0005-0000-0000-0000AE010000}"/>
    <cellStyle name="20% - Accent6 6" xfId="206" xr:uid="{00000000-0005-0000-0000-0000AF010000}"/>
    <cellStyle name="20% - Accent6 6 2" xfId="1061" xr:uid="{00000000-0005-0000-0000-0000B0010000}"/>
    <cellStyle name="20% - Accent6 6 3" xfId="970" xr:uid="{00000000-0005-0000-0000-0000B1010000}"/>
    <cellStyle name="20% - Accent6 7" xfId="248" xr:uid="{00000000-0005-0000-0000-0000B2010000}"/>
    <cellStyle name="20% - Accent6 7 2" xfId="1083" xr:uid="{00000000-0005-0000-0000-0000B3010000}"/>
    <cellStyle name="20% - Accent6 7 3" xfId="969" xr:uid="{00000000-0005-0000-0000-0000B4010000}"/>
    <cellStyle name="20% - Accent6 8" xfId="290" xr:uid="{00000000-0005-0000-0000-0000B5010000}"/>
    <cellStyle name="20% - Accent6 8 2" xfId="1099" xr:uid="{00000000-0005-0000-0000-0000B6010000}"/>
    <cellStyle name="20% - Accent6 8 3" xfId="978" xr:uid="{00000000-0005-0000-0000-0000B7010000}"/>
    <cellStyle name="20% - Accent6 9" xfId="331" xr:uid="{00000000-0005-0000-0000-0000B8010000}"/>
    <cellStyle name="20% - Accent6 9 2" xfId="1118" xr:uid="{00000000-0005-0000-0000-0000B9010000}"/>
    <cellStyle name="20% - Accent6 9 3" xfId="1394" xr:uid="{00000000-0005-0000-0000-0000BA010000}"/>
    <cellStyle name="40% - Accent1 10" xfId="354" xr:uid="{00000000-0005-0000-0000-0000BC010000}"/>
    <cellStyle name="40% - Accent1 10 2" xfId="1130" xr:uid="{00000000-0005-0000-0000-0000BD010000}"/>
    <cellStyle name="40% - Accent1 10 3" xfId="1366" xr:uid="{00000000-0005-0000-0000-0000BE010000}"/>
    <cellStyle name="40% - Accent1 11" xfId="396" xr:uid="{00000000-0005-0000-0000-0000BF010000}"/>
    <cellStyle name="40% - Accent1 11 2" xfId="1151" xr:uid="{00000000-0005-0000-0000-0000C0010000}"/>
    <cellStyle name="40% - Accent1 11 3" xfId="1386" xr:uid="{00000000-0005-0000-0000-0000C1010000}"/>
    <cellStyle name="40% - Accent1 12" xfId="438" xr:uid="{00000000-0005-0000-0000-0000C2010000}"/>
    <cellStyle name="40% - Accent1 12 2" xfId="1175" xr:uid="{00000000-0005-0000-0000-0000C3010000}"/>
    <cellStyle name="40% - Accent1 12 3" xfId="1380" xr:uid="{00000000-0005-0000-0000-0000C4010000}"/>
    <cellStyle name="40% - Accent1 13" xfId="480" xr:uid="{00000000-0005-0000-0000-0000C5010000}"/>
    <cellStyle name="40% - Accent1 13 2" xfId="1196" xr:uid="{00000000-0005-0000-0000-0000C6010000}"/>
    <cellStyle name="40% - Accent1 13 3" xfId="1374" xr:uid="{00000000-0005-0000-0000-0000C7010000}"/>
    <cellStyle name="40% - Accent1 14" xfId="522" xr:uid="{00000000-0005-0000-0000-0000C8010000}"/>
    <cellStyle name="40% - Accent1 14 2" xfId="1218" xr:uid="{00000000-0005-0000-0000-0000C9010000}"/>
    <cellStyle name="40% - Accent1 14 3" xfId="1389" xr:uid="{00000000-0005-0000-0000-0000CA010000}"/>
    <cellStyle name="40% - Accent1 15" xfId="564" xr:uid="{00000000-0005-0000-0000-0000CB010000}"/>
    <cellStyle name="40% - Accent1 15 2" xfId="1237" xr:uid="{00000000-0005-0000-0000-0000CC010000}"/>
    <cellStyle name="40% - Accent1 15 3" xfId="1383" xr:uid="{00000000-0005-0000-0000-0000CD010000}"/>
    <cellStyle name="40% - Accent1 16" xfId="606" xr:uid="{00000000-0005-0000-0000-0000CE010000}"/>
    <cellStyle name="40% - Accent1 16 2" xfId="1255" xr:uid="{00000000-0005-0000-0000-0000CF010000}"/>
    <cellStyle name="40% - Accent1 16 3" xfId="1377" xr:uid="{00000000-0005-0000-0000-0000D0010000}"/>
    <cellStyle name="40% - Accent1 17" xfId="647" xr:uid="{00000000-0005-0000-0000-0000D1010000}"/>
    <cellStyle name="40% - Accent1 17 2" xfId="1276" xr:uid="{00000000-0005-0000-0000-0000D2010000}"/>
    <cellStyle name="40% - Accent1 17 3" xfId="1440" xr:uid="{00000000-0005-0000-0000-0000D3010000}"/>
    <cellStyle name="40% - Accent1 18" xfId="689" xr:uid="{00000000-0005-0000-0000-0000D4010000}"/>
    <cellStyle name="40% - Accent1 18 2" xfId="1299" xr:uid="{00000000-0005-0000-0000-0000D5010000}"/>
    <cellStyle name="40% - Accent1 18 3" xfId="1454" xr:uid="{00000000-0005-0000-0000-0000D6010000}"/>
    <cellStyle name="40% - Accent1 19" xfId="731" xr:uid="{00000000-0005-0000-0000-0000D7010000}"/>
    <cellStyle name="40% - Accent1 19 2" xfId="1323" xr:uid="{00000000-0005-0000-0000-0000D8010000}"/>
    <cellStyle name="40% - Accent1 19 3" xfId="1468" xr:uid="{00000000-0005-0000-0000-0000D9010000}"/>
    <cellStyle name="40% - Accent1 2" xfId="59" xr:uid="{00000000-0005-0000-0000-0000DA010000}"/>
    <cellStyle name="40% - Accent1 20" xfId="773" xr:uid="{00000000-0005-0000-0000-0000DB010000}"/>
    <cellStyle name="40% - Accent1 20 2" xfId="1343" xr:uid="{00000000-0005-0000-0000-0000DC010000}"/>
    <cellStyle name="40% - Accent1 20 3" xfId="1482" xr:uid="{00000000-0005-0000-0000-0000DD010000}"/>
    <cellStyle name="40% - Accent1 21" xfId="815" xr:uid="{00000000-0005-0000-0000-0000DE010000}"/>
    <cellStyle name="40% - Accent1 21 2" xfId="1376" xr:uid="{00000000-0005-0000-0000-0000DF010000}"/>
    <cellStyle name="40% - Accent1 21 3" xfId="1496" xr:uid="{00000000-0005-0000-0000-0000E0010000}"/>
    <cellStyle name="40% - Accent1 22" xfId="857" xr:uid="{00000000-0005-0000-0000-0000E1010000}"/>
    <cellStyle name="40% - Accent1 22 2" xfId="1398" xr:uid="{00000000-0005-0000-0000-0000E2010000}"/>
    <cellStyle name="40% - Accent1 22 3" xfId="1510" xr:uid="{00000000-0005-0000-0000-0000E3010000}"/>
    <cellStyle name="40% - Accent1 23" xfId="899" xr:uid="{00000000-0005-0000-0000-0000E4010000}"/>
    <cellStyle name="40% - Accent1 23 2" xfId="1420" xr:uid="{00000000-0005-0000-0000-0000E5010000}"/>
    <cellStyle name="40% - Accent1 23 3" xfId="1524" xr:uid="{00000000-0005-0000-0000-0000E6010000}"/>
    <cellStyle name="40% - Accent1 24" xfId="948" xr:uid="{00000000-0005-0000-0000-0000E7010000}"/>
    <cellStyle name="40% - Accent1 25" xfId="1395" xr:uid="{00000000-0005-0000-0000-0000E8010000}"/>
    <cellStyle name="40% - Accent1 26" xfId="14" xr:uid="{00000000-0005-0000-0000-0000BB010000}"/>
    <cellStyle name="40% - Accent1 3" xfId="69" xr:uid="{00000000-0005-0000-0000-0000E9010000}"/>
    <cellStyle name="40% - Accent1 4" xfId="103" xr:uid="{00000000-0005-0000-0000-0000EA010000}"/>
    <cellStyle name="40% - Accent1 4 2" xfId="981" xr:uid="{00000000-0005-0000-0000-0000EB010000}"/>
    <cellStyle name="40% - Accent1 4 3" xfId="1433" xr:uid="{00000000-0005-0000-0000-0000EC010000}"/>
    <cellStyle name="40% - Accent1 5" xfId="145" xr:uid="{00000000-0005-0000-0000-0000ED010000}"/>
    <cellStyle name="40% - Accent1 5 2" xfId="1017" xr:uid="{00000000-0005-0000-0000-0000EE010000}"/>
    <cellStyle name="40% - Accent1 5 3" xfId="1339" xr:uid="{00000000-0005-0000-0000-0000EF010000}"/>
    <cellStyle name="40% - Accent1 6" xfId="187" xr:uid="{00000000-0005-0000-0000-0000F0010000}"/>
    <cellStyle name="40% - Accent1 6 2" xfId="1042" xr:uid="{00000000-0005-0000-0000-0000F1010000}"/>
    <cellStyle name="40% - Accent1 6 3" xfId="1336" xr:uid="{00000000-0005-0000-0000-0000F2010000}"/>
    <cellStyle name="40% - Accent1 7" xfId="229" xr:uid="{00000000-0005-0000-0000-0000F3010000}"/>
    <cellStyle name="40% - Accent1 7 2" xfId="1069" xr:uid="{00000000-0005-0000-0000-0000F4010000}"/>
    <cellStyle name="40% - Accent1 7 3" xfId="1335" xr:uid="{00000000-0005-0000-0000-0000F5010000}"/>
    <cellStyle name="40% - Accent1 8" xfId="271" xr:uid="{00000000-0005-0000-0000-0000F6010000}"/>
    <cellStyle name="40% - Accent1 8 2" xfId="1090" xr:uid="{00000000-0005-0000-0000-0000F7010000}"/>
    <cellStyle name="40% - Accent1 8 3" xfId="1337" xr:uid="{00000000-0005-0000-0000-0000F8010000}"/>
    <cellStyle name="40% - Accent1 9" xfId="312" xr:uid="{00000000-0005-0000-0000-0000F9010000}"/>
    <cellStyle name="40% - Accent1 9 2" xfId="1109" xr:uid="{00000000-0005-0000-0000-0000FA010000}"/>
    <cellStyle name="40% - Accent1 9 3" xfId="1370" xr:uid="{00000000-0005-0000-0000-0000FB010000}"/>
    <cellStyle name="40% - Accent2 10" xfId="358" xr:uid="{00000000-0005-0000-0000-0000FD010000}"/>
    <cellStyle name="40% - Accent2 10 2" xfId="1133" xr:uid="{00000000-0005-0000-0000-0000FE010000}"/>
    <cellStyle name="40% - Accent2 10 3" xfId="1269" xr:uid="{00000000-0005-0000-0000-0000FF010000}"/>
    <cellStyle name="40% - Accent2 11" xfId="400" xr:uid="{00000000-0005-0000-0000-000000020000}"/>
    <cellStyle name="40% - Accent2 11 2" xfId="1154" xr:uid="{00000000-0005-0000-0000-000001020000}"/>
    <cellStyle name="40% - Accent2 11 3" xfId="1286" xr:uid="{00000000-0005-0000-0000-000002020000}"/>
    <cellStyle name="40% - Accent2 12" xfId="442" xr:uid="{00000000-0005-0000-0000-000003020000}"/>
    <cellStyle name="40% - Accent2 12 2" xfId="1177" xr:uid="{00000000-0005-0000-0000-000004020000}"/>
    <cellStyle name="40% - Accent2 12 3" xfId="1280" xr:uid="{00000000-0005-0000-0000-000005020000}"/>
    <cellStyle name="40% - Accent2 13" xfId="484" xr:uid="{00000000-0005-0000-0000-000006020000}"/>
    <cellStyle name="40% - Accent2 13 2" xfId="1199" xr:uid="{00000000-0005-0000-0000-000007020000}"/>
    <cellStyle name="40% - Accent2 13 3" xfId="1274" xr:uid="{00000000-0005-0000-0000-000008020000}"/>
    <cellStyle name="40% - Accent2 14" xfId="526" xr:uid="{00000000-0005-0000-0000-000009020000}"/>
    <cellStyle name="40% - Accent2 14 2" xfId="1221" xr:uid="{00000000-0005-0000-0000-00000A020000}"/>
    <cellStyle name="40% - Accent2 14 3" xfId="1289" xr:uid="{00000000-0005-0000-0000-00000B020000}"/>
    <cellStyle name="40% - Accent2 15" xfId="568" xr:uid="{00000000-0005-0000-0000-00000C020000}"/>
    <cellStyle name="40% - Accent2 15 2" xfId="1239" xr:uid="{00000000-0005-0000-0000-00000D020000}"/>
    <cellStyle name="40% - Accent2 15 3" xfId="1283" xr:uid="{00000000-0005-0000-0000-00000E020000}"/>
    <cellStyle name="40% - Accent2 16" xfId="610" xr:uid="{00000000-0005-0000-0000-00000F020000}"/>
    <cellStyle name="40% - Accent2 16 2" xfId="1257" xr:uid="{00000000-0005-0000-0000-000010020000}"/>
    <cellStyle name="40% - Accent2 16 3" xfId="1277" xr:uid="{00000000-0005-0000-0000-000011020000}"/>
    <cellStyle name="40% - Accent2 17" xfId="651" xr:uid="{00000000-0005-0000-0000-000012020000}"/>
    <cellStyle name="40% - Accent2 17 2" xfId="1279" xr:uid="{00000000-0005-0000-0000-000013020000}"/>
    <cellStyle name="40% - Accent2 17 3" xfId="1442" xr:uid="{00000000-0005-0000-0000-000014020000}"/>
    <cellStyle name="40% - Accent2 18" xfId="693" xr:uid="{00000000-0005-0000-0000-000015020000}"/>
    <cellStyle name="40% - Accent2 18 2" xfId="1302" xr:uid="{00000000-0005-0000-0000-000016020000}"/>
    <cellStyle name="40% - Accent2 18 3" xfId="1456" xr:uid="{00000000-0005-0000-0000-000017020000}"/>
    <cellStyle name="40% - Accent2 19" xfId="735" xr:uid="{00000000-0005-0000-0000-000018020000}"/>
    <cellStyle name="40% - Accent2 19 2" xfId="1325" xr:uid="{00000000-0005-0000-0000-000019020000}"/>
    <cellStyle name="40% - Accent2 19 3" xfId="1470" xr:uid="{00000000-0005-0000-0000-00001A020000}"/>
    <cellStyle name="40% - Accent2 2" xfId="60" xr:uid="{00000000-0005-0000-0000-00001B020000}"/>
    <cellStyle name="40% - Accent2 20" xfId="777" xr:uid="{00000000-0005-0000-0000-00001C020000}"/>
    <cellStyle name="40% - Accent2 20 2" xfId="1346" xr:uid="{00000000-0005-0000-0000-00001D020000}"/>
    <cellStyle name="40% - Accent2 20 3" xfId="1484" xr:uid="{00000000-0005-0000-0000-00001E020000}"/>
    <cellStyle name="40% - Accent2 21" xfId="819" xr:uid="{00000000-0005-0000-0000-00001F020000}"/>
    <cellStyle name="40% - Accent2 21 2" xfId="1379" xr:uid="{00000000-0005-0000-0000-000020020000}"/>
    <cellStyle name="40% - Accent2 21 3" xfId="1498" xr:uid="{00000000-0005-0000-0000-000021020000}"/>
    <cellStyle name="40% - Accent2 22" xfId="861" xr:uid="{00000000-0005-0000-0000-000022020000}"/>
    <cellStyle name="40% - Accent2 22 2" xfId="1401" xr:uid="{00000000-0005-0000-0000-000023020000}"/>
    <cellStyle name="40% - Accent2 22 3" xfId="1512" xr:uid="{00000000-0005-0000-0000-000024020000}"/>
    <cellStyle name="40% - Accent2 23" xfId="903" xr:uid="{00000000-0005-0000-0000-000025020000}"/>
    <cellStyle name="40% - Accent2 23 2" xfId="1422" xr:uid="{00000000-0005-0000-0000-000026020000}"/>
    <cellStyle name="40% - Accent2 23 3" xfId="1526" xr:uid="{00000000-0005-0000-0000-000027020000}"/>
    <cellStyle name="40% - Accent2 24" xfId="949" xr:uid="{00000000-0005-0000-0000-000028020000}"/>
    <cellStyle name="40% - Accent2 25" xfId="976" xr:uid="{00000000-0005-0000-0000-000029020000}"/>
    <cellStyle name="40% - Accent2 26" xfId="15" xr:uid="{00000000-0005-0000-0000-0000FC010000}"/>
    <cellStyle name="40% - Accent2 3" xfId="68" xr:uid="{00000000-0005-0000-0000-00002A020000}"/>
    <cellStyle name="40% - Accent2 4" xfId="107" xr:uid="{00000000-0005-0000-0000-00002B020000}"/>
    <cellStyle name="40% - Accent2 4 2" xfId="985" xr:uid="{00000000-0005-0000-0000-00002C020000}"/>
    <cellStyle name="40% - Accent2 4 3" xfId="1431" xr:uid="{00000000-0005-0000-0000-00002D020000}"/>
    <cellStyle name="40% - Accent2 5" xfId="149" xr:uid="{00000000-0005-0000-0000-00002E020000}"/>
    <cellStyle name="40% - Accent2 5 2" xfId="1019" xr:uid="{00000000-0005-0000-0000-00002F020000}"/>
    <cellStyle name="40% - Accent2 5 3" xfId="1252" xr:uid="{00000000-0005-0000-0000-000030020000}"/>
    <cellStyle name="40% - Accent2 6" xfId="191" xr:uid="{00000000-0005-0000-0000-000031020000}"/>
    <cellStyle name="40% - Accent2 6 2" xfId="1046" xr:uid="{00000000-0005-0000-0000-000032020000}"/>
    <cellStyle name="40% - Accent2 6 3" xfId="1250" xr:uid="{00000000-0005-0000-0000-000033020000}"/>
    <cellStyle name="40% - Accent2 7" xfId="233" xr:uid="{00000000-0005-0000-0000-000034020000}"/>
    <cellStyle name="40% - Accent2 7 2" xfId="1072" xr:uid="{00000000-0005-0000-0000-000035020000}"/>
    <cellStyle name="40% - Accent2 7 3" xfId="1249" xr:uid="{00000000-0005-0000-0000-000036020000}"/>
    <cellStyle name="40% - Accent2 8" xfId="275" xr:uid="{00000000-0005-0000-0000-000037020000}"/>
    <cellStyle name="40% - Accent2 8 2" xfId="1092" xr:uid="{00000000-0005-0000-0000-000038020000}"/>
    <cellStyle name="40% - Accent2 8 3" xfId="1251" xr:uid="{00000000-0005-0000-0000-000039020000}"/>
    <cellStyle name="40% - Accent2 9" xfId="316" xr:uid="{00000000-0005-0000-0000-00003A020000}"/>
    <cellStyle name="40% - Accent2 9 2" xfId="1111" xr:uid="{00000000-0005-0000-0000-00003B020000}"/>
    <cellStyle name="40% - Accent2 9 3" xfId="1272" xr:uid="{00000000-0005-0000-0000-00003C020000}"/>
    <cellStyle name="40% - Accent3 10" xfId="362" xr:uid="{00000000-0005-0000-0000-00003E020000}"/>
    <cellStyle name="40% - Accent3 10 2" xfId="1136" xr:uid="{00000000-0005-0000-0000-00003F020000}"/>
    <cellStyle name="40% - Accent3 10 3" xfId="1190" xr:uid="{00000000-0005-0000-0000-000040020000}"/>
    <cellStyle name="40% - Accent3 11" xfId="404" xr:uid="{00000000-0005-0000-0000-000041020000}"/>
    <cellStyle name="40% - Accent3 11 2" xfId="1157" xr:uid="{00000000-0005-0000-0000-000042020000}"/>
    <cellStyle name="40% - Accent3 11 3" xfId="1206" xr:uid="{00000000-0005-0000-0000-000043020000}"/>
    <cellStyle name="40% - Accent3 12" xfId="446" xr:uid="{00000000-0005-0000-0000-000044020000}"/>
    <cellStyle name="40% - Accent3 12 2" xfId="1179" xr:uid="{00000000-0005-0000-0000-000045020000}"/>
    <cellStyle name="40% - Accent3 12 3" xfId="1200" xr:uid="{00000000-0005-0000-0000-000046020000}"/>
    <cellStyle name="40% - Accent3 13" xfId="488" xr:uid="{00000000-0005-0000-0000-000047020000}"/>
    <cellStyle name="40% - Accent3 13 2" xfId="1202" xr:uid="{00000000-0005-0000-0000-000048020000}"/>
    <cellStyle name="40% - Accent3 13 3" xfId="1194" xr:uid="{00000000-0005-0000-0000-000049020000}"/>
    <cellStyle name="40% - Accent3 14" xfId="530" xr:uid="{00000000-0005-0000-0000-00004A020000}"/>
    <cellStyle name="40% - Accent3 14 2" xfId="1224" xr:uid="{00000000-0005-0000-0000-00004B020000}"/>
    <cellStyle name="40% - Accent3 14 3" xfId="1209" xr:uid="{00000000-0005-0000-0000-00004C020000}"/>
    <cellStyle name="40% - Accent3 15" xfId="572" xr:uid="{00000000-0005-0000-0000-00004D020000}"/>
    <cellStyle name="40% - Accent3 15 2" xfId="1241" xr:uid="{00000000-0005-0000-0000-00004E020000}"/>
    <cellStyle name="40% - Accent3 15 3" xfId="1203" xr:uid="{00000000-0005-0000-0000-00004F020000}"/>
    <cellStyle name="40% - Accent3 16" xfId="614" xr:uid="{00000000-0005-0000-0000-000050020000}"/>
    <cellStyle name="40% - Accent3 16 2" xfId="1259" xr:uid="{00000000-0005-0000-0000-000051020000}"/>
    <cellStyle name="40% - Accent3 16 3" xfId="1197" xr:uid="{00000000-0005-0000-0000-000052020000}"/>
    <cellStyle name="40% - Accent3 17" xfId="655" xr:uid="{00000000-0005-0000-0000-000053020000}"/>
    <cellStyle name="40% - Accent3 17 2" xfId="1282" xr:uid="{00000000-0005-0000-0000-000054020000}"/>
    <cellStyle name="40% - Accent3 17 3" xfId="1444" xr:uid="{00000000-0005-0000-0000-000055020000}"/>
    <cellStyle name="40% - Accent3 18" xfId="697" xr:uid="{00000000-0005-0000-0000-000056020000}"/>
    <cellStyle name="40% - Accent3 18 2" xfId="1305" xr:uid="{00000000-0005-0000-0000-000057020000}"/>
    <cellStyle name="40% - Accent3 18 3" xfId="1458" xr:uid="{00000000-0005-0000-0000-000058020000}"/>
    <cellStyle name="40% - Accent3 19" xfId="739" xr:uid="{00000000-0005-0000-0000-000059020000}"/>
    <cellStyle name="40% - Accent3 19 2" xfId="1327" xr:uid="{00000000-0005-0000-0000-00005A020000}"/>
    <cellStyle name="40% - Accent3 19 3" xfId="1472" xr:uid="{00000000-0005-0000-0000-00005B020000}"/>
    <cellStyle name="40% - Accent3 2" xfId="61" xr:uid="{00000000-0005-0000-0000-00005C020000}"/>
    <cellStyle name="40% - Accent3 20" xfId="781" xr:uid="{00000000-0005-0000-0000-00005D020000}"/>
    <cellStyle name="40% - Accent3 20 2" xfId="1349" xr:uid="{00000000-0005-0000-0000-00005E020000}"/>
    <cellStyle name="40% - Accent3 20 3" xfId="1486" xr:uid="{00000000-0005-0000-0000-00005F020000}"/>
    <cellStyle name="40% - Accent3 21" xfId="823" xr:uid="{00000000-0005-0000-0000-000060020000}"/>
    <cellStyle name="40% - Accent3 21 2" xfId="1382" xr:uid="{00000000-0005-0000-0000-000061020000}"/>
    <cellStyle name="40% - Accent3 21 3" xfId="1500" xr:uid="{00000000-0005-0000-0000-000062020000}"/>
    <cellStyle name="40% - Accent3 22" xfId="865" xr:uid="{00000000-0005-0000-0000-000063020000}"/>
    <cellStyle name="40% - Accent3 22 2" xfId="1404" xr:uid="{00000000-0005-0000-0000-000064020000}"/>
    <cellStyle name="40% - Accent3 22 3" xfId="1514" xr:uid="{00000000-0005-0000-0000-000065020000}"/>
    <cellStyle name="40% - Accent3 23" xfId="907" xr:uid="{00000000-0005-0000-0000-000066020000}"/>
    <cellStyle name="40% - Accent3 23 2" xfId="1424" xr:uid="{00000000-0005-0000-0000-000067020000}"/>
    <cellStyle name="40% - Accent3 23 3" xfId="1528" xr:uid="{00000000-0005-0000-0000-000068020000}"/>
    <cellStyle name="40% - Accent3 24" xfId="950" xr:uid="{00000000-0005-0000-0000-000069020000}"/>
    <cellStyle name="40% - Accent3 25" xfId="1371" xr:uid="{00000000-0005-0000-0000-00006A020000}"/>
    <cellStyle name="40% - Accent3 26" xfId="16" xr:uid="{00000000-0005-0000-0000-00003D020000}"/>
    <cellStyle name="40% - Accent3 3" xfId="67" xr:uid="{00000000-0005-0000-0000-00006B020000}"/>
    <cellStyle name="40% - Accent3 4" xfId="111" xr:uid="{00000000-0005-0000-0000-00006C020000}"/>
    <cellStyle name="40% - Accent3 4 2" xfId="989" xr:uid="{00000000-0005-0000-0000-00006D020000}"/>
    <cellStyle name="40% - Accent3 4 3" xfId="967" xr:uid="{00000000-0005-0000-0000-00006E020000}"/>
    <cellStyle name="40% - Accent3 5" xfId="153" xr:uid="{00000000-0005-0000-0000-00006F020000}"/>
    <cellStyle name="40% - Accent3 5 2" xfId="1021" xr:uid="{00000000-0005-0000-0000-000070020000}"/>
    <cellStyle name="40% - Accent3 5 3" xfId="1172" xr:uid="{00000000-0005-0000-0000-000071020000}"/>
    <cellStyle name="40% - Accent3 6" xfId="195" xr:uid="{00000000-0005-0000-0000-000072020000}"/>
    <cellStyle name="40% - Accent3 6 2" xfId="1050" xr:uid="{00000000-0005-0000-0000-000073020000}"/>
    <cellStyle name="40% - Accent3 6 3" xfId="1170" xr:uid="{00000000-0005-0000-0000-000074020000}"/>
    <cellStyle name="40% - Accent3 7" xfId="237" xr:uid="{00000000-0005-0000-0000-000075020000}"/>
    <cellStyle name="40% - Accent3 7 2" xfId="1075" xr:uid="{00000000-0005-0000-0000-000076020000}"/>
    <cellStyle name="40% - Accent3 7 3" xfId="1169" xr:uid="{00000000-0005-0000-0000-000077020000}"/>
    <cellStyle name="40% - Accent3 8" xfId="279" xr:uid="{00000000-0005-0000-0000-000078020000}"/>
    <cellStyle name="40% - Accent3 8 2" xfId="1094" xr:uid="{00000000-0005-0000-0000-000079020000}"/>
    <cellStyle name="40% - Accent3 8 3" xfId="1171" xr:uid="{00000000-0005-0000-0000-00007A020000}"/>
    <cellStyle name="40% - Accent3 9" xfId="320" xr:uid="{00000000-0005-0000-0000-00007B020000}"/>
    <cellStyle name="40% - Accent3 9 2" xfId="1113" xr:uid="{00000000-0005-0000-0000-00007C020000}"/>
    <cellStyle name="40% - Accent3 9 3" xfId="1192" xr:uid="{00000000-0005-0000-0000-00007D020000}"/>
    <cellStyle name="40% - Accent4 10" xfId="366" xr:uid="{00000000-0005-0000-0000-00007F020000}"/>
    <cellStyle name="40% - Accent4 10 2" xfId="1139" xr:uid="{00000000-0005-0000-0000-000080020000}"/>
    <cellStyle name="40% - Accent4 10 3" xfId="1143" xr:uid="{00000000-0005-0000-0000-000081020000}"/>
    <cellStyle name="40% - Accent4 11" xfId="408" xr:uid="{00000000-0005-0000-0000-000082020000}"/>
    <cellStyle name="40% - Accent4 11 2" xfId="1160" xr:uid="{00000000-0005-0000-0000-000083020000}"/>
    <cellStyle name="40% - Accent4 11 3" xfId="1137" xr:uid="{00000000-0005-0000-0000-000084020000}"/>
    <cellStyle name="40% - Accent4 12" xfId="450" xr:uid="{00000000-0005-0000-0000-000085020000}"/>
    <cellStyle name="40% - Accent4 12 2" xfId="1181" xr:uid="{00000000-0005-0000-0000-000086020000}"/>
    <cellStyle name="40% - Accent4 12 3" xfId="1131" xr:uid="{00000000-0005-0000-0000-000087020000}"/>
    <cellStyle name="40% - Accent4 13" xfId="492" xr:uid="{00000000-0005-0000-0000-000088020000}"/>
    <cellStyle name="40% - Accent4 13 2" xfId="1205" xr:uid="{00000000-0005-0000-0000-000089020000}"/>
    <cellStyle name="40% - Accent4 13 3" xfId="1146" xr:uid="{00000000-0005-0000-0000-00008A020000}"/>
    <cellStyle name="40% - Accent4 14" xfId="534" xr:uid="{00000000-0005-0000-0000-00008B020000}"/>
    <cellStyle name="40% - Accent4 14 2" xfId="1227" xr:uid="{00000000-0005-0000-0000-00008C020000}"/>
    <cellStyle name="40% - Accent4 14 3" xfId="1140" xr:uid="{00000000-0005-0000-0000-00008D020000}"/>
    <cellStyle name="40% - Accent4 15" xfId="576" xr:uid="{00000000-0005-0000-0000-00008E020000}"/>
    <cellStyle name="40% - Accent4 15 2" xfId="1243" xr:uid="{00000000-0005-0000-0000-00008F020000}"/>
    <cellStyle name="40% - Accent4 15 3" xfId="1134" xr:uid="{00000000-0005-0000-0000-000090020000}"/>
    <cellStyle name="40% - Accent4 16" xfId="618" xr:uid="{00000000-0005-0000-0000-000091020000}"/>
    <cellStyle name="40% - Accent4 16 2" xfId="1261" xr:uid="{00000000-0005-0000-0000-000092020000}"/>
    <cellStyle name="40% - Accent4 16 3" xfId="962" xr:uid="{00000000-0005-0000-0000-000093020000}"/>
    <cellStyle name="40% - Accent4 17" xfId="659" xr:uid="{00000000-0005-0000-0000-000094020000}"/>
    <cellStyle name="40% - Accent4 17 2" xfId="1285" xr:uid="{00000000-0005-0000-0000-000095020000}"/>
    <cellStyle name="40% - Accent4 17 3" xfId="1446" xr:uid="{00000000-0005-0000-0000-000096020000}"/>
    <cellStyle name="40% - Accent4 18" xfId="701" xr:uid="{00000000-0005-0000-0000-000097020000}"/>
    <cellStyle name="40% - Accent4 18 2" xfId="1308" xr:uid="{00000000-0005-0000-0000-000098020000}"/>
    <cellStyle name="40% - Accent4 18 3" xfId="1460" xr:uid="{00000000-0005-0000-0000-000099020000}"/>
    <cellStyle name="40% - Accent4 19" xfId="743" xr:uid="{00000000-0005-0000-0000-00009A020000}"/>
    <cellStyle name="40% - Accent4 19 2" xfId="1329" xr:uid="{00000000-0005-0000-0000-00009B020000}"/>
    <cellStyle name="40% - Accent4 19 3" xfId="1474" xr:uid="{00000000-0005-0000-0000-00009C020000}"/>
    <cellStyle name="40% - Accent4 2" xfId="62" xr:uid="{00000000-0005-0000-0000-00009D020000}"/>
    <cellStyle name="40% - Accent4 20" xfId="785" xr:uid="{00000000-0005-0000-0000-00009E020000}"/>
    <cellStyle name="40% - Accent4 20 2" xfId="1352" xr:uid="{00000000-0005-0000-0000-00009F020000}"/>
    <cellStyle name="40% - Accent4 20 3" xfId="1488" xr:uid="{00000000-0005-0000-0000-0000A0020000}"/>
    <cellStyle name="40% - Accent4 21" xfId="827" xr:uid="{00000000-0005-0000-0000-0000A1020000}"/>
    <cellStyle name="40% - Accent4 21 2" xfId="1385" xr:uid="{00000000-0005-0000-0000-0000A2020000}"/>
    <cellStyle name="40% - Accent4 21 3" xfId="1502" xr:uid="{00000000-0005-0000-0000-0000A3020000}"/>
    <cellStyle name="40% - Accent4 22" xfId="869" xr:uid="{00000000-0005-0000-0000-0000A4020000}"/>
    <cellStyle name="40% - Accent4 22 2" xfId="1407" xr:uid="{00000000-0005-0000-0000-0000A5020000}"/>
    <cellStyle name="40% - Accent4 22 3" xfId="1516" xr:uid="{00000000-0005-0000-0000-0000A6020000}"/>
    <cellStyle name="40% - Accent4 23" xfId="911" xr:uid="{00000000-0005-0000-0000-0000A7020000}"/>
    <cellStyle name="40% - Accent4 23 2" xfId="1426" xr:uid="{00000000-0005-0000-0000-0000A8020000}"/>
    <cellStyle name="40% - Accent4 23 3" xfId="1530" xr:uid="{00000000-0005-0000-0000-0000A9020000}"/>
    <cellStyle name="40% - Accent4 24" xfId="951" xr:uid="{00000000-0005-0000-0000-0000AA020000}"/>
    <cellStyle name="40% - Accent4 25" xfId="1340" xr:uid="{00000000-0005-0000-0000-0000AB020000}"/>
    <cellStyle name="40% - Accent4 26" xfId="17" xr:uid="{00000000-0005-0000-0000-00007E020000}"/>
    <cellStyle name="40% - Accent4 3" xfId="66" xr:uid="{00000000-0005-0000-0000-0000AC020000}"/>
    <cellStyle name="40% - Accent4 4" xfId="115" xr:uid="{00000000-0005-0000-0000-0000AD020000}"/>
    <cellStyle name="40% - Accent4 4 2" xfId="993" xr:uid="{00000000-0005-0000-0000-0000AE020000}"/>
    <cellStyle name="40% - Accent4 4 3" xfId="1103" xr:uid="{00000000-0005-0000-0000-0000AF020000}"/>
    <cellStyle name="40% - Accent4 5" xfId="157" xr:uid="{00000000-0005-0000-0000-0000B0020000}"/>
    <cellStyle name="40% - Accent4 5 2" xfId="1023" xr:uid="{00000000-0005-0000-0000-0000B1020000}"/>
    <cellStyle name="40% - Accent4 5 3" xfId="1104" xr:uid="{00000000-0005-0000-0000-0000B2020000}"/>
    <cellStyle name="40% - Accent4 6" xfId="199" xr:uid="{00000000-0005-0000-0000-0000B3020000}"/>
    <cellStyle name="40% - Accent4 6 2" xfId="1054" xr:uid="{00000000-0005-0000-0000-0000B4020000}"/>
    <cellStyle name="40% - Accent4 6 3" xfId="1102" xr:uid="{00000000-0005-0000-0000-0000B5020000}"/>
    <cellStyle name="40% - Accent4 7" xfId="241" xr:uid="{00000000-0005-0000-0000-0000B6020000}"/>
    <cellStyle name="40% - Accent4 7 2" xfId="1078" xr:uid="{00000000-0005-0000-0000-0000B7020000}"/>
    <cellStyle name="40% - Accent4 7 3" xfId="1101" xr:uid="{00000000-0005-0000-0000-0000B8020000}"/>
    <cellStyle name="40% - Accent4 8" xfId="283" xr:uid="{00000000-0005-0000-0000-0000B9020000}"/>
    <cellStyle name="40% - Accent4 8 2" xfId="1096" xr:uid="{00000000-0005-0000-0000-0000BA020000}"/>
    <cellStyle name="40% - Accent4 8 3" xfId="1107" xr:uid="{00000000-0005-0000-0000-0000BB020000}"/>
    <cellStyle name="40% - Accent4 9" xfId="324" xr:uid="{00000000-0005-0000-0000-0000BC020000}"/>
    <cellStyle name="40% - Accent4 9 2" xfId="1115" xr:uid="{00000000-0005-0000-0000-0000BD020000}"/>
    <cellStyle name="40% - Accent4 9 3" xfId="1125" xr:uid="{00000000-0005-0000-0000-0000BE020000}"/>
    <cellStyle name="40% - Accent5 10" xfId="370" xr:uid="{00000000-0005-0000-0000-0000C0020000}"/>
    <cellStyle name="40% - Accent5 10 2" xfId="1142" xr:uid="{00000000-0005-0000-0000-0000C1020000}"/>
    <cellStyle name="40% - Accent5 10 3" xfId="1060" xr:uid="{00000000-0005-0000-0000-0000C2020000}"/>
    <cellStyle name="40% - Accent5 11" xfId="412" xr:uid="{00000000-0005-0000-0000-0000C3020000}"/>
    <cellStyle name="40% - Accent5 11 2" xfId="1163" xr:uid="{00000000-0005-0000-0000-0000C4020000}"/>
    <cellStyle name="40% - Accent5 11 3" xfId="1052" xr:uid="{00000000-0005-0000-0000-0000C5020000}"/>
    <cellStyle name="40% - Accent5 12" xfId="454" xr:uid="{00000000-0005-0000-0000-0000C6020000}"/>
    <cellStyle name="40% - Accent5 12 2" xfId="1183" xr:uid="{00000000-0005-0000-0000-0000C7020000}"/>
    <cellStyle name="40% - Accent5 12 3" xfId="1044" xr:uid="{00000000-0005-0000-0000-0000C8020000}"/>
    <cellStyle name="40% - Accent5 13" xfId="496" xr:uid="{00000000-0005-0000-0000-0000C9020000}"/>
    <cellStyle name="40% - Accent5 13 2" xfId="1208" xr:uid="{00000000-0005-0000-0000-0000CA020000}"/>
    <cellStyle name="40% - Accent5 13 3" xfId="1063" xr:uid="{00000000-0005-0000-0000-0000CB020000}"/>
    <cellStyle name="40% - Accent5 14" xfId="538" xr:uid="{00000000-0005-0000-0000-0000CC020000}"/>
    <cellStyle name="40% - Accent5 14 2" xfId="1230" xr:uid="{00000000-0005-0000-0000-0000CD020000}"/>
    <cellStyle name="40% - Accent5 14 3" xfId="1055" xr:uid="{00000000-0005-0000-0000-0000CE020000}"/>
    <cellStyle name="40% - Accent5 15" xfId="580" xr:uid="{00000000-0005-0000-0000-0000CF020000}"/>
    <cellStyle name="40% - Accent5 15 2" xfId="1245" xr:uid="{00000000-0005-0000-0000-0000D0020000}"/>
    <cellStyle name="40% - Accent5 15 3" xfId="1047" xr:uid="{00000000-0005-0000-0000-0000D1020000}"/>
    <cellStyle name="40% - Accent5 16" xfId="622" xr:uid="{00000000-0005-0000-0000-0000D2020000}"/>
    <cellStyle name="40% - Accent5 16 2" xfId="1263" xr:uid="{00000000-0005-0000-0000-0000D3020000}"/>
    <cellStyle name="40% - Accent5 16 3" xfId="961" xr:uid="{00000000-0005-0000-0000-0000D4020000}"/>
    <cellStyle name="40% - Accent5 17" xfId="663" xr:uid="{00000000-0005-0000-0000-0000D5020000}"/>
    <cellStyle name="40% - Accent5 17 2" xfId="1288" xr:uid="{00000000-0005-0000-0000-0000D6020000}"/>
    <cellStyle name="40% - Accent5 17 3" xfId="1448" xr:uid="{00000000-0005-0000-0000-0000D7020000}"/>
    <cellStyle name="40% - Accent5 18" xfId="705" xr:uid="{00000000-0005-0000-0000-0000D8020000}"/>
    <cellStyle name="40% - Accent5 18 2" xfId="1311" xr:uid="{00000000-0005-0000-0000-0000D9020000}"/>
    <cellStyle name="40% - Accent5 18 3" xfId="1462" xr:uid="{00000000-0005-0000-0000-0000DA020000}"/>
    <cellStyle name="40% - Accent5 19" xfId="747" xr:uid="{00000000-0005-0000-0000-0000DB020000}"/>
    <cellStyle name="40% - Accent5 19 2" xfId="1331" xr:uid="{00000000-0005-0000-0000-0000DC020000}"/>
    <cellStyle name="40% - Accent5 19 3" xfId="1476" xr:uid="{00000000-0005-0000-0000-0000DD020000}"/>
    <cellStyle name="40% - Accent5 2" xfId="63" xr:uid="{00000000-0005-0000-0000-0000DE020000}"/>
    <cellStyle name="40% - Accent5 20" xfId="789" xr:uid="{00000000-0005-0000-0000-0000DF020000}"/>
    <cellStyle name="40% - Accent5 20 2" xfId="1355" xr:uid="{00000000-0005-0000-0000-0000E0020000}"/>
    <cellStyle name="40% - Accent5 20 3" xfId="1490" xr:uid="{00000000-0005-0000-0000-0000E1020000}"/>
    <cellStyle name="40% - Accent5 21" xfId="831" xr:uid="{00000000-0005-0000-0000-0000E2020000}"/>
    <cellStyle name="40% - Accent5 21 2" xfId="1388" xr:uid="{00000000-0005-0000-0000-0000E3020000}"/>
    <cellStyle name="40% - Accent5 21 3" xfId="1504" xr:uid="{00000000-0005-0000-0000-0000E4020000}"/>
    <cellStyle name="40% - Accent5 22" xfId="873" xr:uid="{00000000-0005-0000-0000-0000E5020000}"/>
    <cellStyle name="40% - Accent5 22 2" xfId="1410" xr:uid="{00000000-0005-0000-0000-0000E6020000}"/>
    <cellStyle name="40% - Accent5 22 3" xfId="1518" xr:uid="{00000000-0005-0000-0000-0000E7020000}"/>
    <cellStyle name="40% - Accent5 23" xfId="915" xr:uid="{00000000-0005-0000-0000-0000E8020000}"/>
    <cellStyle name="40% - Accent5 23 2" xfId="1428" xr:uid="{00000000-0005-0000-0000-0000E9020000}"/>
    <cellStyle name="40% - Accent5 23 3" xfId="1532" xr:uid="{00000000-0005-0000-0000-0000EA020000}"/>
    <cellStyle name="40% - Accent5 24" xfId="952" xr:uid="{00000000-0005-0000-0000-0000EB020000}"/>
    <cellStyle name="40% - Accent5 25" xfId="1320" xr:uid="{00000000-0005-0000-0000-0000EC020000}"/>
    <cellStyle name="40% - Accent5 26" xfId="18" xr:uid="{00000000-0005-0000-0000-0000BF020000}"/>
    <cellStyle name="40% - Accent5 3" xfId="52" xr:uid="{00000000-0005-0000-0000-0000ED020000}"/>
    <cellStyle name="40% - Accent5 4" xfId="119" xr:uid="{00000000-0005-0000-0000-0000EE020000}"/>
    <cellStyle name="40% - Accent5 4 2" xfId="997" xr:uid="{00000000-0005-0000-0000-0000EF020000}"/>
    <cellStyle name="40% - Accent5 4 3" xfId="1010" xr:uid="{00000000-0005-0000-0000-0000F0020000}"/>
    <cellStyle name="40% - Accent5 5" xfId="161" xr:uid="{00000000-0005-0000-0000-0000F1020000}"/>
    <cellStyle name="40% - Accent5 5 2" xfId="1025" xr:uid="{00000000-0005-0000-0000-0000F2020000}"/>
    <cellStyle name="40% - Accent5 5 3" xfId="1011" xr:uid="{00000000-0005-0000-0000-0000F3020000}"/>
    <cellStyle name="40% - Accent5 6" xfId="203" xr:uid="{00000000-0005-0000-0000-0000F4020000}"/>
    <cellStyle name="40% - Accent5 6 2" xfId="1058" xr:uid="{00000000-0005-0000-0000-0000F5020000}"/>
    <cellStyle name="40% - Accent5 6 3" xfId="1007" xr:uid="{00000000-0005-0000-0000-0000F6020000}"/>
    <cellStyle name="40% - Accent5 7" xfId="245" xr:uid="{00000000-0005-0000-0000-0000F7020000}"/>
    <cellStyle name="40% - Accent5 7 2" xfId="1081" xr:uid="{00000000-0005-0000-0000-0000F8020000}"/>
    <cellStyle name="40% - Accent5 7 3" xfId="1005" xr:uid="{00000000-0005-0000-0000-0000F9020000}"/>
    <cellStyle name="40% - Accent5 8" xfId="287" xr:uid="{00000000-0005-0000-0000-0000FA020000}"/>
    <cellStyle name="40% - Accent5 8 2" xfId="1098" xr:uid="{00000000-0005-0000-0000-0000FB020000}"/>
    <cellStyle name="40% - Accent5 8 3" xfId="1015" xr:uid="{00000000-0005-0000-0000-0000FC020000}"/>
    <cellStyle name="40% - Accent5 9" xfId="328" xr:uid="{00000000-0005-0000-0000-0000FD020000}"/>
    <cellStyle name="40% - Accent5 9 2" xfId="1117" xr:uid="{00000000-0005-0000-0000-0000FE020000}"/>
    <cellStyle name="40% - Accent5 9 3" xfId="1035" xr:uid="{00000000-0005-0000-0000-0000FF020000}"/>
    <cellStyle name="40% - Accent6 10" xfId="374" xr:uid="{00000000-0005-0000-0000-000001030000}"/>
    <cellStyle name="40% - Accent6 10 2" xfId="1145" xr:uid="{00000000-0005-0000-0000-000002030000}"/>
    <cellStyle name="40% - Accent6 10 3" xfId="999" xr:uid="{00000000-0005-0000-0000-000003030000}"/>
    <cellStyle name="40% - Accent6 11" xfId="416" xr:uid="{00000000-0005-0000-0000-000004030000}"/>
    <cellStyle name="40% - Accent6 11 2" xfId="1166" xr:uid="{00000000-0005-0000-0000-000005030000}"/>
    <cellStyle name="40% - Accent6 11 3" xfId="991" xr:uid="{00000000-0005-0000-0000-000006030000}"/>
    <cellStyle name="40% - Accent6 12" xfId="458" xr:uid="{00000000-0005-0000-0000-000007030000}"/>
    <cellStyle name="40% - Accent6 12 2" xfId="1185" xr:uid="{00000000-0005-0000-0000-000008030000}"/>
    <cellStyle name="40% - Accent6 12 3" xfId="983" xr:uid="{00000000-0005-0000-0000-000009030000}"/>
    <cellStyle name="40% - Accent6 13" xfId="500" xr:uid="{00000000-0005-0000-0000-00000A030000}"/>
    <cellStyle name="40% - Accent6 13 2" xfId="1211" xr:uid="{00000000-0005-0000-0000-00000B030000}"/>
    <cellStyle name="40% - Accent6 13 3" xfId="1002" xr:uid="{00000000-0005-0000-0000-00000C030000}"/>
    <cellStyle name="40% - Accent6 14" xfId="542" xr:uid="{00000000-0005-0000-0000-00000D030000}"/>
    <cellStyle name="40% - Accent6 14 2" xfId="1233" xr:uid="{00000000-0005-0000-0000-00000E030000}"/>
    <cellStyle name="40% - Accent6 14 3" xfId="994" xr:uid="{00000000-0005-0000-0000-00000F030000}"/>
    <cellStyle name="40% - Accent6 15" xfId="584" xr:uid="{00000000-0005-0000-0000-000010030000}"/>
    <cellStyle name="40% - Accent6 15 2" xfId="1247" xr:uid="{00000000-0005-0000-0000-000011030000}"/>
    <cellStyle name="40% - Accent6 15 3" xfId="986" xr:uid="{00000000-0005-0000-0000-000012030000}"/>
    <cellStyle name="40% - Accent6 16" xfId="626" xr:uid="{00000000-0005-0000-0000-000013030000}"/>
    <cellStyle name="40% - Accent6 16 2" xfId="1265" xr:uid="{00000000-0005-0000-0000-000014030000}"/>
    <cellStyle name="40% - Accent6 16 3" xfId="960" xr:uid="{00000000-0005-0000-0000-000015030000}"/>
    <cellStyle name="40% - Accent6 17" xfId="667" xr:uid="{00000000-0005-0000-0000-000016030000}"/>
    <cellStyle name="40% - Accent6 17 2" xfId="1291" xr:uid="{00000000-0005-0000-0000-000017030000}"/>
    <cellStyle name="40% - Accent6 17 3" xfId="1450" xr:uid="{00000000-0005-0000-0000-000018030000}"/>
    <cellStyle name="40% - Accent6 18" xfId="709" xr:uid="{00000000-0005-0000-0000-000019030000}"/>
    <cellStyle name="40% - Accent6 18 2" xfId="1314" xr:uid="{00000000-0005-0000-0000-00001A030000}"/>
    <cellStyle name="40% - Accent6 18 3" xfId="1464" xr:uid="{00000000-0005-0000-0000-00001B030000}"/>
    <cellStyle name="40% - Accent6 19" xfId="751" xr:uid="{00000000-0005-0000-0000-00001C030000}"/>
    <cellStyle name="40% - Accent6 19 2" xfId="1333" xr:uid="{00000000-0005-0000-0000-00001D030000}"/>
    <cellStyle name="40% - Accent6 19 3" xfId="1478" xr:uid="{00000000-0005-0000-0000-00001E030000}"/>
    <cellStyle name="40% - Accent6 2" xfId="64" xr:uid="{00000000-0005-0000-0000-00001F030000}"/>
    <cellStyle name="40% - Accent6 20" xfId="793" xr:uid="{00000000-0005-0000-0000-000020030000}"/>
    <cellStyle name="40% - Accent6 20 2" xfId="1358" xr:uid="{00000000-0005-0000-0000-000021030000}"/>
    <cellStyle name="40% - Accent6 20 3" xfId="1492" xr:uid="{00000000-0005-0000-0000-000022030000}"/>
    <cellStyle name="40% - Accent6 21" xfId="835" xr:uid="{00000000-0005-0000-0000-000023030000}"/>
    <cellStyle name="40% - Accent6 21 2" xfId="1391" xr:uid="{00000000-0005-0000-0000-000024030000}"/>
    <cellStyle name="40% - Accent6 21 3" xfId="1506" xr:uid="{00000000-0005-0000-0000-000025030000}"/>
    <cellStyle name="40% - Accent6 22" xfId="877" xr:uid="{00000000-0005-0000-0000-000026030000}"/>
    <cellStyle name="40% - Accent6 22 2" xfId="1413" xr:uid="{00000000-0005-0000-0000-000027030000}"/>
    <cellStyle name="40% - Accent6 22 3" xfId="1520" xr:uid="{00000000-0005-0000-0000-000028030000}"/>
    <cellStyle name="40% - Accent6 23" xfId="919" xr:uid="{00000000-0005-0000-0000-000029030000}"/>
    <cellStyle name="40% - Accent6 23 2" xfId="1430" xr:uid="{00000000-0005-0000-0000-00002A030000}"/>
    <cellStyle name="40% - Accent6 23 3" xfId="1534" xr:uid="{00000000-0005-0000-0000-00002B030000}"/>
    <cellStyle name="40% - Accent6 24" xfId="953" xr:uid="{00000000-0005-0000-0000-00002C030000}"/>
    <cellStyle name="40% - Accent6 25" xfId="1295" xr:uid="{00000000-0005-0000-0000-00002D030000}"/>
    <cellStyle name="40% - Accent6 26" xfId="19" xr:uid="{00000000-0005-0000-0000-000000030000}"/>
    <cellStyle name="40% - Accent6 3" xfId="65" xr:uid="{00000000-0005-0000-0000-00002E030000}"/>
    <cellStyle name="40% - Accent6 4" xfId="123" xr:uid="{00000000-0005-0000-0000-00002F030000}"/>
    <cellStyle name="40% - Accent6 4 2" xfId="1001" xr:uid="{00000000-0005-0000-0000-000030030000}"/>
    <cellStyle name="40% - Accent6 4 3" xfId="1367" xr:uid="{00000000-0005-0000-0000-000031030000}"/>
    <cellStyle name="40% - Accent6 5" xfId="165" xr:uid="{00000000-0005-0000-0000-000032030000}"/>
    <cellStyle name="40% - Accent6 5 2" xfId="1027" xr:uid="{00000000-0005-0000-0000-000033030000}"/>
    <cellStyle name="40% - Accent6 5 3" xfId="1368" xr:uid="{00000000-0005-0000-0000-000034030000}"/>
    <cellStyle name="40% - Accent6 6" xfId="207" xr:uid="{00000000-0005-0000-0000-000035030000}"/>
    <cellStyle name="40% - Accent6 6 2" xfId="1062" xr:uid="{00000000-0005-0000-0000-000036030000}"/>
    <cellStyle name="40% - Accent6 6 3" xfId="1363" xr:uid="{00000000-0005-0000-0000-000037030000}"/>
    <cellStyle name="40% - Accent6 7" xfId="249" xr:uid="{00000000-0005-0000-0000-000038030000}"/>
    <cellStyle name="40% - Accent6 7 2" xfId="1084" xr:uid="{00000000-0005-0000-0000-000039030000}"/>
    <cellStyle name="40% - Accent6 7 3" xfId="1361" xr:uid="{00000000-0005-0000-0000-00003A030000}"/>
    <cellStyle name="40% - Accent6 8" xfId="291" xr:uid="{00000000-0005-0000-0000-00003B030000}"/>
    <cellStyle name="40% - Accent6 8 2" xfId="1100" xr:uid="{00000000-0005-0000-0000-00003C030000}"/>
    <cellStyle name="40% - Accent6 8 3" xfId="1373" xr:uid="{00000000-0005-0000-0000-00003D030000}"/>
    <cellStyle name="40% - Accent6 9" xfId="332" xr:uid="{00000000-0005-0000-0000-00003E030000}"/>
    <cellStyle name="40% - Accent6 9 2" xfId="1119" xr:uid="{00000000-0005-0000-0000-00003F030000}"/>
    <cellStyle name="40% - Accent6 9 3" xfId="974" xr:uid="{00000000-0005-0000-0000-000040030000}"/>
    <cellStyle name="60% - Accent1 10" xfId="439" xr:uid="{00000000-0005-0000-0000-000042030000}"/>
    <cellStyle name="60% - Accent1 11" xfId="481" xr:uid="{00000000-0005-0000-0000-000043030000}"/>
    <cellStyle name="60% - Accent1 12" xfId="523" xr:uid="{00000000-0005-0000-0000-000044030000}"/>
    <cellStyle name="60% - Accent1 13" xfId="565" xr:uid="{00000000-0005-0000-0000-000045030000}"/>
    <cellStyle name="60% - Accent1 14" xfId="607" xr:uid="{00000000-0005-0000-0000-000046030000}"/>
    <cellStyle name="60% - Accent1 15" xfId="648" xr:uid="{00000000-0005-0000-0000-000047030000}"/>
    <cellStyle name="60% - Accent1 16" xfId="690" xr:uid="{00000000-0005-0000-0000-000048030000}"/>
    <cellStyle name="60% - Accent1 17" xfId="732" xr:uid="{00000000-0005-0000-0000-000049030000}"/>
    <cellStyle name="60% - Accent1 18" xfId="774" xr:uid="{00000000-0005-0000-0000-00004A030000}"/>
    <cellStyle name="60% - Accent1 19" xfId="816" xr:uid="{00000000-0005-0000-0000-00004B030000}"/>
    <cellStyle name="60% - Accent1 2" xfId="104" xr:uid="{00000000-0005-0000-0000-00004C030000}"/>
    <cellStyle name="60% - Accent1 20" xfId="858" xr:uid="{00000000-0005-0000-0000-00004D030000}"/>
    <cellStyle name="60% - Accent1 21" xfId="900" xr:uid="{00000000-0005-0000-0000-00004E030000}"/>
    <cellStyle name="60% - Accent1 22" xfId="20" xr:uid="{00000000-0005-0000-0000-000041030000}"/>
    <cellStyle name="60% - Accent1 3" xfId="146" xr:uid="{00000000-0005-0000-0000-00004F030000}"/>
    <cellStyle name="60% - Accent1 4" xfId="188" xr:uid="{00000000-0005-0000-0000-000050030000}"/>
    <cellStyle name="60% - Accent1 5" xfId="230" xr:uid="{00000000-0005-0000-0000-000051030000}"/>
    <cellStyle name="60% - Accent1 6" xfId="272" xr:uid="{00000000-0005-0000-0000-000052030000}"/>
    <cellStyle name="60% - Accent1 7" xfId="313" xr:uid="{00000000-0005-0000-0000-000053030000}"/>
    <cellStyle name="60% - Accent1 8" xfId="355" xr:uid="{00000000-0005-0000-0000-000054030000}"/>
    <cellStyle name="60% - Accent1 9" xfId="397" xr:uid="{00000000-0005-0000-0000-000055030000}"/>
    <cellStyle name="60% - Accent2 10" xfId="443" xr:uid="{00000000-0005-0000-0000-000057030000}"/>
    <cellStyle name="60% - Accent2 11" xfId="485" xr:uid="{00000000-0005-0000-0000-000058030000}"/>
    <cellStyle name="60% - Accent2 12" xfId="527" xr:uid="{00000000-0005-0000-0000-000059030000}"/>
    <cellStyle name="60% - Accent2 13" xfId="569" xr:uid="{00000000-0005-0000-0000-00005A030000}"/>
    <cellStyle name="60% - Accent2 14" xfId="611" xr:uid="{00000000-0005-0000-0000-00005B030000}"/>
    <cellStyle name="60% - Accent2 15" xfId="652" xr:uid="{00000000-0005-0000-0000-00005C030000}"/>
    <cellStyle name="60% - Accent2 16" xfId="694" xr:uid="{00000000-0005-0000-0000-00005D030000}"/>
    <cellStyle name="60% - Accent2 17" xfId="736" xr:uid="{00000000-0005-0000-0000-00005E030000}"/>
    <cellStyle name="60% - Accent2 18" xfId="778" xr:uid="{00000000-0005-0000-0000-00005F030000}"/>
    <cellStyle name="60% - Accent2 19" xfId="820" xr:uid="{00000000-0005-0000-0000-000060030000}"/>
    <cellStyle name="60% - Accent2 2" xfId="108" xr:uid="{00000000-0005-0000-0000-000061030000}"/>
    <cellStyle name="60% - Accent2 20" xfId="862" xr:uid="{00000000-0005-0000-0000-000062030000}"/>
    <cellStyle name="60% - Accent2 21" xfId="904" xr:uid="{00000000-0005-0000-0000-000063030000}"/>
    <cellStyle name="60% - Accent2 22" xfId="21" xr:uid="{00000000-0005-0000-0000-000056030000}"/>
    <cellStyle name="60% - Accent2 3" xfId="150" xr:uid="{00000000-0005-0000-0000-000064030000}"/>
    <cellStyle name="60% - Accent2 4" xfId="192" xr:uid="{00000000-0005-0000-0000-000065030000}"/>
    <cellStyle name="60% - Accent2 5" xfId="234" xr:uid="{00000000-0005-0000-0000-000066030000}"/>
    <cellStyle name="60% - Accent2 6" xfId="276" xr:uid="{00000000-0005-0000-0000-000067030000}"/>
    <cellStyle name="60% - Accent2 7" xfId="317" xr:uid="{00000000-0005-0000-0000-000068030000}"/>
    <cellStyle name="60% - Accent2 8" xfId="359" xr:uid="{00000000-0005-0000-0000-000069030000}"/>
    <cellStyle name="60% - Accent2 9" xfId="401" xr:uid="{00000000-0005-0000-0000-00006A030000}"/>
    <cellStyle name="60% - Accent3 10" xfId="447" xr:uid="{00000000-0005-0000-0000-00006C030000}"/>
    <cellStyle name="60% - Accent3 11" xfId="489" xr:uid="{00000000-0005-0000-0000-00006D030000}"/>
    <cellStyle name="60% - Accent3 12" xfId="531" xr:uid="{00000000-0005-0000-0000-00006E030000}"/>
    <cellStyle name="60% - Accent3 13" xfId="573" xr:uid="{00000000-0005-0000-0000-00006F030000}"/>
    <cellStyle name="60% - Accent3 14" xfId="615" xr:uid="{00000000-0005-0000-0000-000070030000}"/>
    <cellStyle name="60% - Accent3 15" xfId="656" xr:uid="{00000000-0005-0000-0000-000071030000}"/>
    <cellStyle name="60% - Accent3 16" xfId="698" xr:uid="{00000000-0005-0000-0000-000072030000}"/>
    <cellStyle name="60% - Accent3 17" xfId="740" xr:uid="{00000000-0005-0000-0000-000073030000}"/>
    <cellStyle name="60% - Accent3 18" xfId="782" xr:uid="{00000000-0005-0000-0000-000074030000}"/>
    <cellStyle name="60% - Accent3 19" xfId="824" xr:uid="{00000000-0005-0000-0000-000075030000}"/>
    <cellStyle name="60% - Accent3 2" xfId="112" xr:uid="{00000000-0005-0000-0000-000076030000}"/>
    <cellStyle name="60% - Accent3 20" xfId="866" xr:uid="{00000000-0005-0000-0000-000077030000}"/>
    <cellStyle name="60% - Accent3 21" xfId="908" xr:uid="{00000000-0005-0000-0000-000078030000}"/>
    <cellStyle name="60% - Accent3 22" xfId="22" xr:uid="{00000000-0005-0000-0000-00006B030000}"/>
    <cellStyle name="60% - Accent3 3" xfId="154" xr:uid="{00000000-0005-0000-0000-000079030000}"/>
    <cellStyle name="60% - Accent3 4" xfId="196" xr:uid="{00000000-0005-0000-0000-00007A030000}"/>
    <cellStyle name="60% - Accent3 5" xfId="238" xr:uid="{00000000-0005-0000-0000-00007B030000}"/>
    <cellStyle name="60% - Accent3 6" xfId="280" xr:uid="{00000000-0005-0000-0000-00007C030000}"/>
    <cellStyle name="60% - Accent3 7" xfId="321" xr:uid="{00000000-0005-0000-0000-00007D030000}"/>
    <cellStyle name="60% - Accent3 8" xfId="363" xr:uid="{00000000-0005-0000-0000-00007E030000}"/>
    <cellStyle name="60% - Accent3 9" xfId="405" xr:uid="{00000000-0005-0000-0000-00007F030000}"/>
    <cellStyle name="60% - Accent4 10" xfId="451" xr:uid="{00000000-0005-0000-0000-000081030000}"/>
    <cellStyle name="60% - Accent4 11" xfId="493" xr:uid="{00000000-0005-0000-0000-000082030000}"/>
    <cellStyle name="60% - Accent4 12" xfId="535" xr:uid="{00000000-0005-0000-0000-000083030000}"/>
    <cellStyle name="60% - Accent4 13" xfId="577" xr:uid="{00000000-0005-0000-0000-000084030000}"/>
    <cellStyle name="60% - Accent4 14" xfId="619" xr:uid="{00000000-0005-0000-0000-000085030000}"/>
    <cellStyle name="60% - Accent4 15" xfId="660" xr:uid="{00000000-0005-0000-0000-000086030000}"/>
    <cellStyle name="60% - Accent4 16" xfId="702" xr:uid="{00000000-0005-0000-0000-000087030000}"/>
    <cellStyle name="60% - Accent4 17" xfId="744" xr:uid="{00000000-0005-0000-0000-000088030000}"/>
    <cellStyle name="60% - Accent4 18" xfId="786" xr:uid="{00000000-0005-0000-0000-000089030000}"/>
    <cellStyle name="60% - Accent4 19" xfId="828" xr:uid="{00000000-0005-0000-0000-00008A030000}"/>
    <cellStyle name="60% - Accent4 2" xfId="116" xr:uid="{00000000-0005-0000-0000-00008B030000}"/>
    <cellStyle name="60% - Accent4 20" xfId="870" xr:uid="{00000000-0005-0000-0000-00008C030000}"/>
    <cellStyle name="60% - Accent4 21" xfId="912" xr:uid="{00000000-0005-0000-0000-00008D030000}"/>
    <cellStyle name="60% - Accent4 22" xfId="23" xr:uid="{00000000-0005-0000-0000-000080030000}"/>
    <cellStyle name="60% - Accent4 3" xfId="158" xr:uid="{00000000-0005-0000-0000-00008E030000}"/>
    <cellStyle name="60% - Accent4 4" xfId="200" xr:uid="{00000000-0005-0000-0000-00008F030000}"/>
    <cellStyle name="60% - Accent4 5" xfId="242" xr:uid="{00000000-0005-0000-0000-000090030000}"/>
    <cellStyle name="60% - Accent4 6" xfId="284" xr:uid="{00000000-0005-0000-0000-000091030000}"/>
    <cellStyle name="60% - Accent4 7" xfId="325" xr:uid="{00000000-0005-0000-0000-000092030000}"/>
    <cellStyle name="60% - Accent4 8" xfId="367" xr:uid="{00000000-0005-0000-0000-000093030000}"/>
    <cellStyle name="60% - Accent4 9" xfId="409" xr:uid="{00000000-0005-0000-0000-000094030000}"/>
    <cellStyle name="60% - Accent5 10" xfId="455" xr:uid="{00000000-0005-0000-0000-000096030000}"/>
    <cellStyle name="60% - Accent5 11" xfId="497" xr:uid="{00000000-0005-0000-0000-000097030000}"/>
    <cellStyle name="60% - Accent5 12" xfId="539" xr:uid="{00000000-0005-0000-0000-000098030000}"/>
    <cellStyle name="60% - Accent5 13" xfId="581" xr:uid="{00000000-0005-0000-0000-000099030000}"/>
    <cellStyle name="60% - Accent5 14" xfId="623" xr:uid="{00000000-0005-0000-0000-00009A030000}"/>
    <cellStyle name="60% - Accent5 15" xfId="664" xr:uid="{00000000-0005-0000-0000-00009B030000}"/>
    <cellStyle name="60% - Accent5 16" xfId="706" xr:uid="{00000000-0005-0000-0000-00009C030000}"/>
    <cellStyle name="60% - Accent5 17" xfId="748" xr:uid="{00000000-0005-0000-0000-00009D030000}"/>
    <cellStyle name="60% - Accent5 18" xfId="790" xr:uid="{00000000-0005-0000-0000-00009E030000}"/>
    <cellStyle name="60% - Accent5 19" xfId="832" xr:uid="{00000000-0005-0000-0000-00009F030000}"/>
    <cellStyle name="60% - Accent5 2" xfId="120" xr:uid="{00000000-0005-0000-0000-0000A0030000}"/>
    <cellStyle name="60% - Accent5 20" xfId="874" xr:uid="{00000000-0005-0000-0000-0000A1030000}"/>
    <cellStyle name="60% - Accent5 21" xfId="916" xr:uid="{00000000-0005-0000-0000-0000A2030000}"/>
    <cellStyle name="60% - Accent5 22" xfId="24" xr:uid="{00000000-0005-0000-0000-000095030000}"/>
    <cellStyle name="60% - Accent5 3" xfId="162" xr:uid="{00000000-0005-0000-0000-0000A3030000}"/>
    <cellStyle name="60% - Accent5 4" xfId="204" xr:uid="{00000000-0005-0000-0000-0000A4030000}"/>
    <cellStyle name="60% - Accent5 5" xfId="246" xr:uid="{00000000-0005-0000-0000-0000A5030000}"/>
    <cellStyle name="60% - Accent5 6" xfId="288" xr:uid="{00000000-0005-0000-0000-0000A6030000}"/>
    <cellStyle name="60% - Accent5 7" xfId="329" xr:uid="{00000000-0005-0000-0000-0000A7030000}"/>
    <cellStyle name="60% - Accent5 8" xfId="371" xr:uid="{00000000-0005-0000-0000-0000A8030000}"/>
    <cellStyle name="60% - Accent5 9" xfId="413" xr:uid="{00000000-0005-0000-0000-0000A9030000}"/>
    <cellStyle name="60% - Accent6 10" xfId="459" xr:uid="{00000000-0005-0000-0000-0000AB030000}"/>
    <cellStyle name="60% - Accent6 11" xfId="501" xr:uid="{00000000-0005-0000-0000-0000AC030000}"/>
    <cellStyle name="60% - Accent6 12" xfId="543" xr:uid="{00000000-0005-0000-0000-0000AD030000}"/>
    <cellStyle name="60% - Accent6 13" xfId="585" xr:uid="{00000000-0005-0000-0000-0000AE030000}"/>
    <cellStyle name="60% - Accent6 14" xfId="627" xr:uid="{00000000-0005-0000-0000-0000AF030000}"/>
    <cellStyle name="60% - Accent6 15" xfId="668" xr:uid="{00000000-0005-0000-0000-0000B0030000}"/>
    <cellStyle name="60% - Accent6 16" xfId="710" xr:uid="{00000000-0005-0000-0000-0000B1030000}"/>
    <cellStyle name="60% - Accent6 17" xfId="752" xr:uid="{00000000-0005-0000-0000-0000B2030000}"/>
    <cellStyle name="60% - Accent6 18" xfId="794" xr:uid="{00000000-0005-0000-0000-0000B3030000}"/>
    <cellStyle name="60% - Accent6 19" xfId="836" xr:uid="{00000000-0005-0000-0000-0000B4030000}"/>
    <cellStyle name="60% - Accent6 2" xfId="124" xr:uid="{00000000-0005-0000-0000-0000B5030000}"/>
    <cellStyle name="60% - Accent6 20" xfId="878" xr:uid="{00000000-0005-0000-0000-0000B6030000}"/>
    <cellStyle name="60% - Accent6 21" xfId="920" xr:uid="{00000000-0005-0000-0000-0000B7030000}"/>
    <cellStyle name="60% - Accent6 22" xfId="25" xr:uid="{00000000-0005-0000-0000-0000AA030000}"/>
    <cellStyle name="60% - Accent6 3" xfId="166" xr:uid="{00000000-0005-0000-0000-0000B8030000}"/>
    <cellStyle name="60% - Accent6 4" xfId="208" xr:uid="{00000000-0005-0000-0000-0000B9030000}"/>
    <cellStyle name="60% - Accent6 5" xfId="250" xr:uid="{00000000-0005-0000-0000-0000BA030000}"/>
    <cellStyle name="60% - Accent6 6" xfId="292" xr:uid="{00000000-0005-0000-0000-0000BB030000}"/>
    <cellStyle name="60% - Accent6 7" xfId="333" xr:uid="{00000000-0005-0000-0000-0000BC030000}"/>
    <cellStyle name="60% - Accent6 8" xfId="375" xr:uid="{00000000-0005-0000-0000-0000BD030000}"/>
    <cellStyle name="60% - Accent6 9" xfId="417" xr:uid="{00000000-0005-0000-0000-0000BE030000}"/>
    <cellStyle name="Accent1 10" xfId="436" xr:uid="{00000000-0005-0000-0000-0000C0030000}"/>
    <cellStyle name="Accent1 11" xfId="478" xr:uid="{00000000-0005-0000-0000-0000C1030000}"/>
    <cellStyle name="Accent1 12" xfId="520" xr:uid="{00000000-0005-0000-0000-0000C2030000}"/>
    <cellStyle name="Accent1 13" xfId="562" xr:uid="{00000000-0005-0000-0000-0000C3030000}"/>
    <cellStyle name="Accent1 14" xfId="604" xr:uid="{00000000-0005-0000-0000-0000C4030000}"/>
    <cellStyle name="Accent1 15" xfId="645" xr:uid="{00000000-0005-0000-0000-0000C5030000}"/>
    <cellStyle name="Accent1 16" xfId="687" xr:uid="{00000000-0005-0000-0000-0000C6030000}"/>
    <cellStyle name="Accent1 17" xfId="729" xr:uid="{00000000-0005-0000-0000-0000C7030000}"/>
    <cellStyle name="Accent1 18" xfId="771" xr:uid="{00000000-0005-0000-0000-0000C8030000}"/>
    <cellStyle name="Accent1 19" xfId="813" xr:uid="{00000000-0005-0000-0000-0000C9030000}"/>
    <cellStyle name="Accent1 2" xfId="101" xr:uid="{00000000-0005-0000-0000-0000CA030000}"/>
    <cellStyle name="Accent1 20" xfId="855" xr:uid="{00000000-0005-0000-0000-0000CB030000}"/>
    <cellStyle name="Accent1 21" xfId="897" xr:uid="{00000000-0005-0000-0000-0000CC030000}"/>
    <cellStyle name="Accent1 22" xfId="26" xr:uid="{00000000-0005-0000-0000-0000BF030000}"/>
    <cellStyle name="Accent1 3" xfId="143" xr:uid="{00000000-0005-0000-0000-0000CD030000}"/>
    <cellStyle name="Accent1 4" xfId="185" xr:uid="{00000000-0005-0000-0000-0000CE030000}"/>
    <cellStyle name="Accent1 5" xfId="227" xr:uid="{00000000-0005-0000-0000-0000CF030000}"/>
    <cellStyle name="Accent1 6" xfId="269" xr:uid="{00000000-0005-0000-0000-0000D0030000}"/>
    <cellStyle name="Accent1 7" xfId="310" xr:uid="{00000000-0005-0000-0000-0000D1030000}"/>
    <cellStyle name="Accent1 8" xfId="352" xr:uid="{00000000-0005-0000-0000-0000D2030000}"/>
    <cellStyle name="Accent1 9" xfId="394" xr:uid="{00000000-0005-0000-0000-0000D3030000}"/>
    <cellStyle name="Accent2 10" xfId="440" xr:uid="{00000000-0005-0000-0000-0000D5030000}"/>
    <cellStyle name="Accent2 11" xfId="482" xr:uid="{00000000-0005-0000-0000-0000D6030000}"/>
    <cellStyle name="Accent2 12" xfId="524" xr:uid="{00000000-0005-0000-0000-0000D7030000}"/>
    <cellStyle name="Accent2 13" xfId="566" xr:uid="{00000000-0005-0000-0000-0000D8030000}"/>
    <cellStyle name="Accent2 14" xfId="608" xr:uid="{00000000-0005-0000-0000-0000D9030000}"/>
    <cellStyle name="Accent2 15" xfId="649" xr:uid="{00000000-0005-0000-0000-0000DA030000}"/>
    <cellStyle name="Accent2 16" xfId="691" xr:uid="{00000000-0005-0000-0000-0000DB030000}"/>
    <cellStyle name="Accent2 17" xfId="733" xr:uid="{00000000-0005-0000-0000-0000DC030000}"/>
    <cellStyle name="Accent2 18" xfId="775" xr:uid="{00000000-0005-0000-0000-0000DD030000}"/>
    <cellStyle name="Accent2 19" xfId="817" xr:uid="{00000000-0005-0000-0000-0000DE030000}"/>
    <cellStyle name="Accent2 2" xfId="105" xr:uid="{00000000-0005-0000-0000-0000DF030000}"/>
    <cellStyle name="Accent2 20" xfId="859" xr:uid="{00000000-0005-0000-0000-0000E0030000}"/>
    <cellStyle name="Accent2 21" xfId="901" xr:uid="{00000000-0005-0000-0000-0000E1030000}"/>
    <cellStyle name="Accent2 22" xfId="27" xr:uid="{00000000-0005-0000-0000-0000D4030000}"/>
    <cellStyle name="Accent2 3" xfId="147" xr:uid="{00000000-0005-0000-0000-0000E2030000}"/>
    <cellStyle name="Accent2 4" xfId="189" xr:uid="{00000000-0005-0000-0000-0000E3030000}"/>
    <cellStyle name="Accent2 5" xfId="231" xr:uid="{00000000-0005-0000-0000-0000E4030000}"/>
    <cellStyle name="Accent2 6" xfId="273" xr:uid="{00000000-0005-0000-0000-0000E5030000}"/>
    <cellStyle name="Accent2 7" xfId="314" xr:uid="{00000000-0005-0000-0000-0000E6030000}"/>
    <cellStyle name="Accent2 8" xfId="356" xr:uid="{00000000-0005-0000-0000-0000E7030000}"/>
    <cellStyle name="Accent2 9" xfId="398" xr:uid="{00000000-0005-0000-0000-0000E8030000}"/>
    <cellStyle name="Accent3 10" xfId="444" xr:uid="{00000000-0005-0000-0000-0000EA030000}"/>
    <cellStyle name="Accent3 11" xfId="486" xr:uid="{00000000-0005-0000-0000-0000EB030000}"/>
    <cellStyle name="Accent3 12" xfId="528" xr:uid="{00000000-0005-0000-0000-0000EC030000}"/>
    <cellStyle name="Accent3 13" xfId="570" xr:uid="{00000000-0005-0000-0000-0000ED030000}"/>
    <cellStyle name="Accent3 14" xfId="612" xr:uid="{00000000-0005-0000-0000-0000EE030000}"/>
    <cellStyle name="Accent3 15" xfId="653" xr:uid="{00000000-0005-0000-0000-0000EF030000}"/>
    <cellStyle name="Accent3 16" xfId="695" xr:uid="{00000000-0005-0000-0000-0000F0030000}"/>
    <cellStyle name="Accent3 17" xfId="737" xr:uid="{00000000-0005-0000-0000-0000F1030000}"/>
    <cellStyle name="Accent3 18" xfId="779" xr:uid="{00000000-0005-0000-0000-0000F2030000}"/>
    <cellStyle name="Accent3 19" xfId="821" xr:uid="{00000000-0005-0000-0000-0000F3030000}"/>
    <cellStyle name="Accent3 2" xfId="109" xr:uid="{00000000-0005-0000-0000-0000F4030000}"/>
    <cellStyle name="Accent3 20" xfId="863" xr:uid="{00000000-0005-0000-0000-0000F5030000}"/>
    <cellStyle name="Accent3 21" xfId="905" xr:uid="{00000000-0005-0000-0000-0000F6030000}"/>
    <cellStyle name="Accent3 22" xfId="28" xr:uid="{00000000-0005-0000-0000-0000E9030000}"/>
    <cellStyle name="Accent3 3" xfId="151" xr:uid="{00000000-0005-0000-0000-0000F7030000}"/>
    <cellStyle name="Accent3 4" xfId="193" xr:uid="{00000000-0005-0000-0000-0000F8030000}"/>
    <cellStyle name="Accent3 5" xfId="235" xr:uid="{00000000-0005-0000-0000-0000F9030000}"/>
    <cellStyle name="Accent3 6" xfId="277" xr:uid="{00000000-0005-0000-0000-0000FA030000}"/>
    <cellStyle name="Accent3 7" xfId="318" xr:uid="{00000000-0005-0000-0000-0000FB030000}"/>
    <cellStyle name="Accent3 8" xfId="360" xr:uid="{00000000-0005-0000-0000-0000FC030000}"/>
    <cellStyle name="Accent3 9" xfId="402" xr:uid="{00000000-0005-0000-0000-0000FD030000}"/>
    <cellStyle name="Accent4 10" xfId="448" xr:uid="{00000000-0005-0000-0000-0000FF030000}"/>
    <cellStyle name="Accent4 11" xfId="490" xr:uid="{00000000-0005-0000-0000-000000040000}"/>
    <cellStyle name="Accent4 12" xfId="532" xr:uid="{00000000-0005-0000-0000-000001040000}"/>
    <cellStyle name="Accent4 13" xfId="574" xr:uid="{00000000-0005-0000-0000-000002040000}"/>
    <cellStyle name="Accent4 14" xfId="616" xr:uid="{00000000-0005-0000-0000-000003040000}"/>
    <cellStyle name="Accent4 15" xfId="657" xr:uid="{00000000-0005-0000-0000-000004040000}"/>
    <cellStyle name="Accent4 16" xfId="699" xr:uid="{00000000-0005-0000-0000-000005040000}"/>
    <cellStyle name="Accent4 17" xfId="741" xr:uid="{00000000-0005-0000-0000-000006040000}"/>
    <cellStyle name="Accent4 18" xfId="783" xr:uid="{00000000-0005-0000-0000-000007040000}"/>
    <cellStyle name="Accent4 19" xfId="825" xr:uid="{00000000-0005-0000-0000-000008040000}"/>
    <cellStyle name="Accent4 2" xfId="113" xr:uid="{00000000-0005-0000-0000-000009040000}"/>
    <cellStyle name="Accent4 20" xfId="867" xr:uid="{00000000-0005-0000-0000-00000A040000}"/>
    <cellStyle name="Accent4 21" xfId="909" xr:uid="{00000000-0005-0000-0000-00000B040000}"/>
    <cellStyle name="Accent4 22" xfId="29" xr:uid="{00000000-0005-0000-0000-0000FE030000}"/>
    <cellStyle name="Accent4 3" xfId="155" xr:uid="{00000000-0005-0000-0000-00000C040000}"/>
    <cellStyle name="Accent4 4" xfId="197" xr:uid="{00000000-0005-0000-0000-00000D040000}"/>
    <cellStyle name="Accent4 5" xfId="239" xr:uid="{00000000-0005-0000-0000-00000E040000}"/>
    <cellStyle name="Accent4 6" xfId="281" xr:uid="{00000000-0005-0000-0000-00000F040000}"/>
    <cellStyle name="Accent4 7" xfId="322" xr:uid="{00000000-0005-0000-0000-000010040000}"/>
    <cellStyle name="Accent4 8" xfId="364" xr:uid="{00000000-0005-0000-0000-000011040000}"/>
    <cellStyle name="Accent4 9" xfId="406" xr:uid="{00000000-0005-0000-0000-000012040000}"/>
    <cellStyle name="Accent5 10" xfId="452" xr:uid="{00000000-0005-0000-0000-000014040000}"/>
    <cellStyle name="Accent5 11" xfId="494" xr:uid="{00000000-0005-0000-0000-000015040000}"/>
    <cellStyle name="Accent5 12" xfId="536" xr:uid="{00000000-0005-0000-0000-000016040000}"/>
    <cellStyle name="Accent5 13" xfId="578" xr:uid="{00000000-0005-0000-0000-000017040000}"/>
    <cellStyle name="Accent5 14" xfId="620" xr:uid="{00000000-0005-0000-0000-000018040000}"/>
    <cellStyle name="Accent5 15" xfId="661" xr:uid="{00000000-0005-0000-0000-000019040000}"/>
    <cellStyle name="Accent5 16" xfId="703" xr:uid="{00000000-0005-0000-0000-00001A040000}"/>
    <cellStyle name="Accent5 17" xfId="745" xr:uid="{00000000-0005-0000-0000-00001B040000}"/>
    <cellStyle name="Accent5 18" xfId="787" xr:uid="{00000000-0005-0000-0000-00001C040000}"/>
    <cellStyle name="Accent5 19" xfId="829" xr:uid="{00000000-0005-0000-0000-00001D040000}"/>
    <cellStyle name="Accent5 2" xfId="117" xr:uid="{00000000-0005-0000-0000-00001E040000}"/>
    <cellStyle name="Accent5 20" xfId="871" xr:uid="{00000000-0005-0000-0000-00001F040000}"/>
    <cellStyle name="Accent5 21" xfId="913" xr:uid="{00000000-0005-0000-0000-000020040000}"/>
    <cellStyle name="Accent5 22" xfId="30" xr:uid="{00000000-0005-0000-0000-000013040000}"/>
    <cellStyle name="Accent5 3" xfId="159" xr:uid="{00000000-0005-0000-0000-000021040000}"/>
    <cellStyle name="Accent5 4" xfId="201" xr:uid="{00000000-0005-0000-0000-000022040000}"/>
    <cellStyle name="Accent5 5" xfId="243" xr:uid="{00000000-0005-0000-0000-000023040000}"/>
    <cellStyle name="Accent5 6" xfId="285" xr:uid="{00000000-0005-0000-0000-000024040000}"/>
    <cellStyle name="Accent5 7" xfId="326" xr:uid="{00000000-0005-0000-0000-000025040000}"/>
    <cellStyle name="Accent5 8" xfId="368" xr:uid="{00000000-0005-0000-0000-000026040000}"/>
    <cellStyle name="Accent5 9" xfId="410" xr:uid="{00000000-0005-0000-0000-000027040000}"/>
    <cellStyle name="Accent6 10" xfId="456" xr:uid="{00000000-0005-0000-0000-000029040000}"/>
    <cellStyle name="Accent6 11" xfId="498" xr:uid="{00000000-0005-0000-0000-00002A040000}"/>
    <cellStyle name="Accent6 12" xfId="540" xr:uid="{00000000-0005-0000-0000-00002B040000}"/>
    <cellStyle name="Accent6 13" xfId="582" xr:uid="{00000000-0005-0000-0000-00002C040000}"/>
    <cellStyle name="Accent6 14" xfId="624" xr:uid="{00000000-0005-0000-0000-00002D040000}"/>
    <cellStyle name="Accent6 15" xfId="665" xr:uid="{00000000-0005-0000-0000-00002E040000}"/>
    <cellStyle name="Accent6 16" xfId="707" xr:uid="{00000000-0005-0000-0000-00002F040000}"/>
    <cellStyle name="Accent6 17" xfId="749" xr:uid="{00000000-0005-0000-0000-000030040000}"/>
    <cellStyle name="Accent6 18" xfId="791" xr:uid="{00000000-0005-0000-0000-000031040000}"/>
    <cellStyle name="Accent6 19" xfId="833" xr:uid="{00000000-0005-0000-0000-000032040000}"/>
    <cellStyle name="Accent6 2" xfId="121" xr:uid="{00000000-0005-0000-0000-000033040000}"/>
    <cellStyle name="Accent6 20" xfId="875" xr:uid="{00000000-0005-0000-0000-000034040000}"/>
    <cellStyle name="Accent6 21" xfId="917" xr:uid="{00000000-0005-0000-0000-000035040000}"/>
    <cellStyle name="Accent6 22" xfId="31" xr:uid="{00000000-0005-0000-0000-000028040000}"/>
    <cellStyle name="Accent6 3" xfId="163" xr:uid="{00000000-0005-0000-0000-000036040000}"/>
    <cellStyle name="Accent6 4" xfId="205" xr:uid="{00000000-0005-0000-0000-000037040000}"/>
    <cellStyle name="Accent6 5" xfId="247" xr:uid="{00000000-0005-0000-0000-000038040000}"/>
    <cellStyle name="Accent6 6" xfId="289" xr:uid="{00000000-0005-0000-0000-000039040000}"/>
    <cellStyle name="Accent6 7" xfId="330" xr:uid="{00000000-0005-0000-0000-00003A040000}"/>
    <cellStyle name="Accent6 8" xfId="372" xr:uid="{00000000-0005-0000-0000-00003B040000}"/>
    <cellStyle name="Accent6 9" xfId="414" xr:uid="{00000000-0005-0000-0000-00003C040000}"/>
    <cellStyle name="Bad 10" xfId="425" xr:uid="{00000000-0005-0000-0000-00003E040000}"/>
    <cellStyle name="Bad 11" xfId="467" xr:uid="{00000000-0005-0000-0000-00003F040000}"/>
    <cellStyle name="Bad 12" xfId="509" xr:uid="{00000000-0005-0000-0000-000040040000}"/>
    <cellStyle name="Bad 13" xfId="551" xr:uid="{00000000-0005-0000-0000-000041040000}"/>
    <cellStyle name="Bad 14" xfId="593" xr:uid="{00000000-0005-0000-0000-000042040000}"/>
    <cellStyle name="Bad 15" xfId="634" xr:uid="{00000000-0005-0000-0000-000043040000}"/>
    <cellStyle name="Bad 16" xfId="676" xr:uid="{00000000-0005-0000-0000-000044040000}"/>
    <cellStyle name="Bad 17" xfId="718" xr:uid="{00000000-0005-0000-0000-000045040000}"/>
    <cellStyle name="Bad 18" xfId="760" xr:uid="{00000000-0005-0000-0000-000046040000}"/>
    <cellStyle name="Bad 19" xfId="802" xr:uid="{00000000-0005-0000-0000-000047040000}"/>
    <cellStyle name="Bad 2" xfId="90" xr:uid="{00000000-0005-0000-0000-000048040000}"/>
    <cellStyle name="Bad 20" xfId="844" xr:uid="{00000000-0005-0000-0000-000049040000}"/>
    <cellStyle name="Bad 21" xfId="886" xr:uid="{00000000-0005-0000-0000-00004A040000}"/>
    <cellStyle name="Bad 22" xfId="32" xr:uid="{00000000-0005-0000-0000-00003D040000}"/>
    <cellStyle name="Bad 3" xfId="132" xr:uid="{00000000-0005-0000-0000-00004B040000}"/>
    <cellStyle name="Bad 4" xfId="174" xr:uid="{00000000-0005-0000-0000-00004C040000}"/>
    <cellStyle name="Bad 5" xfId="216" xr:uid="{00000000-0005-0000-0000-00004D040000}"/>
    <cellStyle name="Bad 6" xfId="258" xr:uid="{00000000-0005-0000-0000-00004E040000}"/>
    <cellStyle name="Bad 7" xfId="299" xr:uid="{00000000-0005-0000-0000-00004F040000}"/>
    <cellStyle name="Bad 8" xfId="341" xr:uid="{00000000-0005-0000-0000-000050040000}"/>
    <cellStyle name="Bad 9" xfId="383" xr:uid="{00000000-0005-0000-0000-000051040000}"/>
    <cellStyle name="Calculation 10" xfId="429" xr:uid="{00000000-0005-0000-0000-000053040000}"/>
    <cellStyle name="Calculation 11" xfId="471" xr:uid="{00000000-0005-0000-0000-000054040000}"/>
    <cellStyle name="Calculation 12" xfId="513" xr:uid="{00000000-0005-0000-0000-000055040000}"/>
    <cellStyle name="Calculation 13" xfId="555" xr:uid="{00000000-0005-0000-0000-000056040000}"/>
    <cellStyle name="Calculation 14" xfId="597" xr:uid="{00000000-0005-0000-0000-000057040000}"/>
    <cellStyle name="Calculation 15" xfId="638" xr:uid="{00000000-0005-0000-0000-000058040000}"/>
    <cellStyle name="Calculation 16" xfId="680" xr:uid="{00000000-0005-0000-0000-000059040000}"/>
    <cellStyle name="Calculation 17" xfId="722" xr:uid="{00000000-0005-0000-0000-00005A040000}"/>
    <cellStyle name="Calculation 18" xfId="764" xr:uid="{00000000-0005-0000-0000-00005B040000}"/>
    <cellStyle name="Calculation 19" xfId="806" xr:uid="{00000000-0005-0000-0000-00005C040000}"/>
    <cellStyle name="Calculation 2" xfId="94" xr:uid="{00000000-0005-0000-0000-00005D040000}"/>
    <cellStyle name="Calculation 20" xfId="848" xr:uid="{00000000-0005-0000-0000-00005E040000}"/>
    <cellStyle name="Calculation 21" xfId="890" xr:uid="{00000000-0005-0000-0000-00005F040000}"/>
    <cellStyle name="Calculation 22" xfId="33" xr:uid="{00000000-0005-0000-0000-000052040000}"/>
    <cellStyle name="Calculation 3" xfId="136" xr:uid="{00000000-0005-0000-0000-000060040000}"/>
    <cellStyle name="Calculation 4" xfId="178" xr:uid="{00000000-0005-0000-0000-000061040000}"/>
    <cellStyle name="Calculation 5" xfId="220" xr:uid="{00000000-0005-0000-0000-000062040000}"/>
    <cellStyle name="Calculation 6" xfId="262" xr:uid="{00000000-0005-0000-0000-000063040000}"/>
    <cellStyle name="Calculation 7" xfId="303" xr:uid="{00000000-0005-0000-0000-000064040000}"/>
    <cellStyle name="Calculation 8" xfId="345" xr:uid="{00000000-0005-0000-0000-000065040000}"/>
    <cellStyle name="Calculation 9" xfId="387" xr:uid="{00000000-0005-0000-0000-000066040000}"/>
    <cellStyle name="Check Cell 10" xfId="431" xr:uid="{00000000-0005-0000-0000-000068040000}"/>
    <cellStyle name="Check Cell 11" xfId="473" xr:uid="{00000000-0005-0000-0000-000069040000}"/>
    <cellStyle name="Check Cell 12" xfId="515" xr:uid="{00000000-0005-0000-0000-00006A040000}"/>
    <cellStyle name="Check Cell 13" xfId="557" xr:uid="{00000000-0005-0000-0000-00006B040000}"/>
    <cellStyle name="Check Cell 14" xfId="599" xr:uid="{00000000-0005-0000-0000-00006C040000}"/>
    <cellStyle name="Check Cell 15" xfId="640" xr:uid="{00000000-0005-0000-0000-00006D040000}"/>
    <cellStyle name="Check Cell 16" xfId="682" xr:uid="{00000000-0005-0000-0000-00006E040000}"/>
    <cellStyle name="Check Cell 17" xfId="724" xr:uid="{00000000-0005-0000-0000-00006F040000}"/>
    <cellStyle name="Check Cell 18" xfId="766" xr:uid="{00000000-0005-0000-0000-000070040000}"/>
    <cellStyle name="Check Cell 19" xfId="808" xr:uid="{00000000-0005-0000-0000-000071040000}"/>
    <cellStyle name="Check Cell 2" xfId="96" xr:uid="{00000000-0005-0000-0000-000072040000}"/>
    <cellStyle name="Check Cell 20" xfId="850" xr:uid="{00000000-0005-0000-0000-000073040000}"/>
    <cellStyle name="Check Cell 21" xfId="892" xr:uid="{00000000-0005-0000-0000-000074040000}"/>
    <cellStyle name="Check Cell 22" xfId="34" xr:uid="{00000000-0005-0000-0000-000067040000}"/>
    <cellStyle name="Check Cell 3" xfId="138" xr:uid="{00000000-0005-0000-0000-000075040000}"/>
    <cellStyle name="Check Cell 4" xfId="180" xr:uid="{00000000-0005-0000-0000-000076040000}"/>
    <cellStyle name="Check Cell 5" xfId="222" xr:uid="{00000000-0005-0000-0000-000077040000}"/>
    <cellStyle name="Check Cell 6" xfId="264" xr:uid="{00000000-0005-0000-0000-000078040000}"/>
    <cellStyle name="Check Cell 7" xfId="305" xr:uid="{00000000-0005-0000-0000-000079040000}"/>
    <cellStyle name="Check Cell 8" xfId="347" xr:uid="{00000000-0005-0000-0000-00007A040000}"/>
    <cellStyle name="Check Cell 9" xfId="389" xr:uid="{00000000-0005-0000-0000-00007B040000}"/>
    <cellStyle name="Explanatory Text 10" xfId="434" xr:uid="{00000000-0005-0000-0000-00007D040000}"/>
    <cellStyle name="Explanatory Text 11" xfId="476" xr:uid="{00000000-0005-0000-0000-00007E040000}"/>
    <cellStyle name="Explanatory Text 12" xfId="518" xr:uid="{00000000-0005-0000-0000-00007F040000}"/>
    <cellStyle name="Explanatory Text 13" xfId="560" xr:uid="{00000000-0005-0000-0000-000080040000}"/>
    <cellStyle name="Explanatory Text 14" xfId="602" xr:uid="{00000000-0005-0000-0000-000081040000}"/>
    <cellStyle name="Explanatory Text 15" xfId="643" xr:uid="{00000000-0005-0000-0000-000082040000}"/>
    <cellStyle name="Explanatory Text 16" xfId="685" xr:uid="{00000000-0005-0000-0000-000083040000}"/>
    <cellStyle name="Explanatory Text 17" xfId="727" xr:uid="{00000000-0005-0000-0000-000084040000}"/>
    <cellStyle name="Explanatory Text 18" xfId="769" xr:uid="{00000000-0005-0000-0000-000085040000}"/>
    <cellStyle name="Explanatory Text 19" xfId="811" xr:uid="{00000000-0005-0000-0000-000086040000}"/>
    <cellStyle name="Explanatory Text 2" xfId="99" xr:uid="{00000000-0005-0000-0000-000087040000}"/>
    <cellStyle name="Explanatory Text 20" xfId="853" xr:uid="{00000000-0005-0000-0000-000088040000}"/>
    <cellStyle name="Explanatory Text 21" xfId="895" xr:uid="{00000000-0005-0000-0000-000089040000}"/>
    <cellStyle name="Explanatory Text 22" xfId="35" xr:uid="{00000000-0005-0000-0000-00007C040000}"/>
    <cellStyle name="Explanatory Text 3" xfId="141" xr:uid="{00000000-0005-0000-0000-00008A040000}"/>
    <cellStyle name="Explanatory Text 4" xfId="183" xr:uid="{00000000-0005-0000-0000-00008B040000}"/>
    <cellStyle name="Explanatory Text 5" xfId="225" xr:uid="{00000000-0005-0000-0000-00008C040000}"/>
    <cellStyle name="Explanatory Text 6" xfId="267" xr:uid="{00000000-0005-0000-0000-00008D040000}"/>
    <cellStyle name="Explanatory Text 7" xfId="308" xr:uid="{00000000-0005-0000-0000-00008E040000}"/>
    <cellStyle name="Explanatory Text 8" xfId="350" xr:uid="{00000000-0005-0000-0000-00008F040000}"/>
    <cellStyle name="Explanatory Text 9" xfId="392" xr:uid="{00000000-0005-0000-0000-000090040000}"/>
    <cellStyle name="Good 10" xfId="424" xr:uid="{00000000-0005-0000-0000-000092040000}"/>
    <cellStyle name="Good 11" xfId="466" xr:uid="{00000000-0005-0000-0000-000093040000}"/>
    <cellStyle name="Good 12" xfId="508" xr:uid="{00000000-0005-0000-0000-000094040000}"/>
    <cellStyle name="Good 13" xfId="550" xr:uid="{00000000-0005-0000-0000-000095040000}"/>
    <cellStyle name="Good 14" xfId="592" xr:uid="{00000000-0005-0000-0000-000096040000}"/>
    <cellStyle name="Good 15" xfId="633" xr:uid="{00000000-0005-0000-0000-000097040000}"/>
    <cellStyle name="Good 16" xfId="675" xr:uid="{00000000-0005-0000-0000-000098040000}"/>
    <cellStyle name="Good 17" xfId="717" xr:uid="{00000000-0005-0000-0000-000099040000}"/>
    <cellStyle name="Good 18" xfId="759" xr:uid="{00000000-0005-0000-0000-00009A040000}"/>
    <cellStyle name="Good 19" xfId="801" xr:uid="{00000000-0005-0000-0000-00009B040000}"/>
    <cellStyle name="Good 2" xfId="89" xr:uid="{00000000-0005-0000-0000-00009C040000}"/>
    <cellStyle name="Good 20" xfId="843" xr:uid="{00000000-0005-0000-0000-00009D040000}"/>
    <cellStyle name="Good 21" xfId="885" xr:uid="{00000000-0005-0000-0000-00009E040000}"/>
    <cellStyle name="Good 22" xfId="36" xr:uid="{00000000-0005-0000-0000-000091040000}"/>
    <cellStyle name="Good 3" xfId="131" xr:uid="{00000000-0005-0000-0000-00009F040000}"/>
    <cellStyle name="Good 4" xfId="173" xr:uid="{00000000-0005-0000-0000-0000A0040000}"/>
    <cellStyle name="Good 5" xfId="215" xr:uid="{00000000-0005-0000-0000-0000A1040000}"/>
    <cellStyle name="Good 6" xfId="257" xr:uid="{00000000-0005-0000-0000-0000A2040000}"/>
    <cellStyle name="Good 7" xfId="298" xr:uid="{00000000-0005-0000-0000-0000A3040000}"/>
    <cellStyle name="Good 8" xfId="340" xr:uid="{00000000-0005-0000-0000-0000A4040000}"/>
    <cellStyle name="Good 9" xfId="382" xr:uid="{00000000-0005-0000-0000-0000A5040000}"/>
    <cellStyle name="Heading 1 10" xfId="420" xr:uid="{00000000-0005-0000-0000-0000A7040000}"/>
    <cellStyle name="Heading 1 11" xfId="462" xr:uid="{00000000-0005-0000-0000-0000A8040000}"/>
    <cellStyle name="Heading 1 12" xfId="504" xr:uid="{00000000-0005-0000-0000-0000A9040000}"/>
    <cellStyle name="Heading 1 13" xfId="546" xr:uid="{00000000-0005-0000-0000-0000AA040000}"/>
    <cellStyle name="Heading 1 14" xfId="588" xr:uid="{00000000-0005-0000-0000-0000AB040000}"/>
    <cellStyle name="Heading 1 15" xfId="629" xr:uid="{00000000-0005-0000-0000-0000AC040000}"/>
    <cellStyle name="Heading 1 16" xfId="671" xr:uid="{00000000-0005-0000-0000-0000AD040000}"/>
    <cellStyle name="Heading 1 17" xfId="713" xr:uid="{00000000-0005-0000-0000-0000AE040000}"/>
    <cellStyle name="Heading 1 18" xfId="755" xr:uid="{00000000-0005-0000-0000-0000AF040000}"/>
    <cellStyle name="Heading 1 19" xfId="797" xr:uid="{00000000-0005-0000-0000-0000B0040000}"/>
    <cellStyle name="Heading 1 2" xfId="85" xr:uid="{00000000-0005-0000-0000-0000B1040000}"/>
    <cellStyle name="Heading 1 20" xfId="839" xr:uid="{00000000-0005-0000-0000-0000B2040000}"/>
    <cellStyle name="Heading 1 21" xfId="881" xr:uid="{00000000-0005-0000-0000-0000B3040000}"/>
    <cellStyle name="Heading 1 22" xfId="37" xr:uid="{00000000-0005-0000-0000-0000A6040000}"/>
    <cellStyle name="Heading 1 3" xfId="127" xr:uid="{00000000-0005-0000-0000-0000B4040000}"/>
    <cellStyle name="Heading 1 4" xfId="169" xr:uid="{00000000-0005-0000-0000-0000B5040000}"/>
    <cellStyle name="Heading 1 5" xfId="211" xr:uid="{00000000-0005-0000-0000-0000B6040000}"/>
    <cellStyle name="Heading 1 6" xfId="253" xr:uid="{00000000-0005-0000-0000-0000B7040000}"/>
    <cellStyle name="Heading 1 7" xfId="294" xr:uid="{00000000-0005-0000-0000-0000B8040000}"/>
    <cellStyle name="Heading 1 8" xfId="336" xr:uid="{00000000-0005-0000-0000-0000B9040000}"/>
    <cellStyle name="Heading 1 9" xfId="378" xr:uid="{00000000-0005-0000-0000-0000BA040000}"/>
    <cellStyle name="Heading 2 10" xfId="421" xr:uid="{00000000-0005-0000-0000-0000BC040000}"/>
    <cellStyle name="Heading 2 11" xfId="463" xr:uid="{00000000-0005-0000-0000-0000BD040000}"/>
    <cellStyle name="Heading 2 12" xfId="505" xr:uid="{00000000-0005-0000-0000-0000BE040000}"/>
    <cellStyle name="Heading 2 13" xfId="547" xr:uid="{00000000-0005-0000-0000-0000BF040000}"/>
    <cellStyle name="Heading 2 14" xfId="589" xr:uid="{00000000-0005-0000-0000-0000C0040000}"/>
    <cellStyle name="Heading 2 15" xfId="630" xr:uid="{00000000-0005-0000-0000-0000C1040000}"/>
    <cellStyle name="Heading 2 16" xfId="672" xr:uid="{00000000-0005-0000-0000-0000C2040000}"/>
    <cellStyle name="Heading 2 17" xfId="714" xr:uid="{00000000-0005-0000-0000-0000C3040000}"/>
    <cellStyle name="Heading 2 18" xfId="756" xr:uid="{00000000-0005-0000-0000-0000C4040000}"/>
    <cellStyle name="Heading 2 19" xfId="798" xr:uid="{00000000-0005-0000-0000-0000C5040000}"/>
    <cellStyle name="Heading 2 2" xfId="86" xr:uid="{00000000-0005-0000-0000-0000C6040000}"/>
    <cellStyle name="Heading 2 20" xfId="840" xr:uid="{00000000-0005-0000-0000-0000C7040000}"/>
    <cellStyle name="Heading 2 21" xfId="882" xr:uid="{00000000-0005-0000-0000-0000C8040000}"/>
    <cellStyle name="Heading 2 22" xfId="38" xr:uid="{00000000-0005-0000-0000-0000BB040000}"/>
    <cellStyle name="Heading 2 3" xfId="128" xr:uid="{00000000-0005-0000-0000-0000C9040000}"/>
    <cellStyle name="Heading 2 4" xfId="170" xr:uid="{00000000-0005-0000-0000-0000CA040000}"/>
    <cellStyle name="Heading 2 5" xfId="212" xr:uid="{00000000-0005-0000-0000-0000CB040000}"/>
    <cellStyle name="Heading 2 6" xfId="254" xr:uid="{00000000-0005-0000-0000-0000CC040000}"/>
    <cellStyle name="Heading 2 7" xfId="295" xr:uid="{00000000-0005-0000-0000-0000CD040000}"/>
    <cellStyle name="Heading 2 8" xfId="337" xr:uid="{00000000-0005-0000-0000-0000CE040000}"/>
    <cellStyle name="Heading 2 9" xfId="379" xr:uid="{00000000-0005-0000-0000-0000CF040000}"/>
    <cellStyle name="Heading 3 10" xfId="422" xr:uid="{00000000-0005-0000-0000-0000D1040000}"/>
    <cellStyle name="Heading 3 11" xfId="464" xr:uid="{00000000-0005-0000-0000-0000D2040000}"/>
    <cellStyle name="Heading 3 12" xfId="506" xr:uid="{00000000-0005-0000-0000-0000D3040000}"/>
    <cellStyle name="Heading 3 13" xfId="548" xr:uid="{00000000-0005-0000-0000-0000D4040000}"/>
    <cellStyle name="Heading 3 14" xfId="590" xr:uid="{00000000-0005-0000-0000-0000D5040000}"/>
    <cellStyle name="Heading 3 15" xfId="631" xr:uid="{00000000-0005-0000-0000-0000D6040000}"/>
    <cellStyle name="Heading 3 16" xfId="673" xr:uid="{00000000-0005-0000-0000-0000D7040000}"/>
    <cellStyle name="Heading 3 17" xfId="715" xr:uid="{00000000-0005-0000-0000-0000D8040000}"/>
    <cellStyle name="Heading 3 18" xfId="757" xr:uid="{00000000-0005-0000-0000-0000D9040000}"/>
    <cellStyle name="Heading 3 19" xfId="799" xr:uid="{00000000-0005-0000-0000-0000DA040000}"/>
    <cellStyle name="Heading 3 2" xfId="87" xr:uid="{00000000-0005-0000-0000-0000DB040000}"/>
    <cellStyle name="Heading 3 20" xfId="841" xr:uid="{00000000-0005-0000-0000-0000DC040000}"/>
    <cellStyle name="Heading 3 21" xfId="883" xr:uid="{00000000-0005-0000-0000-0000DD040000}"/>
    <cellStyle name="Heading 3 22" xfId="39" xr:uid="{00000000-0005-0000-0000-0000D0040000}"/>
    <cellStyle name="Heading 3 3" xfId="129" xr:uid="{00000000-0005-0000-0000-0000DE040000}"/>
    <cellStyle name="Heading 3 4" xfId="171" xr:uid="{00000000-0005-0000-0000-0000DF040000}"/>
    <cellStyle name="Heading 3 5" xfId="213" xr:uid="{00000000-0005-0000-0000-0000E0040000}"/>
    <cellStyle name="Heading 3 6" xfId="255" xr:uid="{00000000-0005-0000-0000-0000E1040000}"/>
    <cellStyle name="Heading 3 7" xfId="296" xr:uid="{00000000-0005-0000-0000-0000E2040000}"/>
    <cellStyle name="Heading 3 8" xfId="338" xr:uid="{00000000-0005-0000-0000-0000E3040000}"/>
    <cellStyle name="Heading 3 9" xfId="380" xr:uid="{00000000-0005-0000-0000-0000E4040000}"/>
    <cellStyle name="Heading 4 10" xfId="423" xr:uid="{00000000-0005-0000-0000-0000E6040000}"/>
    <cellStyle name="Heading 4 11" xfId="465" xr:uid="{00000000-0005-0000-0000-0000E7040000}"/>
    <cellStyle name="Heading 4 12" xfId="507" xr:uid="{00000000-0005-0000-0000-0000E8040000}"/>
    <cellStyle name="Heading 4 13" xfId="549" xr:uid="{00000000-0005-0000-0000-0000E9040000}"/>
    <cellStyle name="Heading 4 14" xfId="591" xr:uid="{00000000-0005-0000-0000-0000EA040000}"/>
    <cellStyle name="Heading 4 15" xfId="632" xr:uid="{00000000-0005-0000-0000-0000EB040000}"/>
    <cellStyle name="Heading 4 16" xfId="674" xr:uid="{00000000-0005-0000-0000-0000EC040000}"/>
    <cellStyle name="Heading 4 17" xfId="716" xr:uid="{00000000-0005-0000-0000-0000ED040000}"/>
    <cellStyle name="Heading 4 18" xfId="758" xr:uid="{00000000-0005-0000-0000-0000EE040000}"/>
    <cellStyle name="Heading 4 19" xfId="800" xr:uid="{00000000-0005-0000-0000-0000EF040000}"/>
    <cellStyle name="Heading 4 2" xfId="88" xr:uid="{00000000-0005-0000-0000-0000F0040000}"/>
    <cellStyle name="Heading 4 20" xfId="842" xr:uid="{00000000-0005-0000-0000-0000F1040000}"/>
    <cellStyle name="Heading 4 21" xfId="884" xr:uid="{00000000-0005-0000-0000-0000F2040000}"/>
    <cellStyle name="Heading 4 22" xfId="40" xr:uid="{00000000-0005-0000-0000-0000E5040000}"/>
    <cellStyle name="Heading 4 3" xfId="130" xr:uid="{00000000-0005-0000-0000-0000F3040000}"/>
    <cellStyle name="Heading 4 4" xfId="172" xr:uid="{00000000-0005-0000-0000-0000F4040000}"/>
    <cellStyle name="Heading 4 5" xfId="214" xr:uid="{00000000-0005-0000-0000-0000F5040000}"/>
    <cellStyle name="Heading 4 6" xfId="256" xr:uid="{00000000-0005-0000-0000-0000F6040000}"/>
    <cellStyle name="Heading 4 7" xfId="297" xr:uid="{00000000-0005-0000-0000-0000F7040000}"/>
    <cellStyle name="Heading 4 8" xfId="339" xr:uid="{00000000-0005-0000-0000-0000F8040000}"/>
    <cellStyle name="Heading 4 9" xfId="381" xr:uid="{00000000-0005-0000-0000-0000F9040000}"/>
    <cellStyle name="Input 10" xfId="427" xr:uid="{00000000-0005-0000-0000-0000FC040000}"/>
    <cellStyle name="Input 11" xfId="469" xr:uid="{00000000-0005-0000-0000-0000FD040000}"/>
    <cellStyle name="Input 12" xfId="511" xr:uid="{00000000-0005-0000-0000-0000FE040000}"/>
    <cellStyle name="Input 13" xfId="553" xr:uid="{00000000-0005-0000-0000-0000FF040000}"/>
    <cellStyle name="Input 14" xfId="595" xr:uid="{00000000-0005-0000-0000-000000050000}"/>
    <cellStyle name="Input 15" xfId="636" xr:uid="{00000000-0005-0000-0000-000001050000}"/>
    <cellStyle name="Input 16" xfId="678" xr:uid="{00000000-0005-0000-0000-000002050000}"/>
    <cellStyle name="Input 17" xfId="720" xr:uid="{00000000-0005-0000-0000-000003050000}"/>
    <cellStyle name="Input 18" xfId="762" xr:uid="{00000000-0005-0000-0000-000004050000}"/>
    <cellStyle name="Input 19" xfId="804" xr:uid="{00000000-0005-0000-0000-000005050000}"/>
    <cellStyle name="Input 2" xfId="92" xr:uid="{00000000-0005-0000-0000-000006050000}"/>
    <cellStyle name="Input 20" xfId="846" xr:uid="{00000000-0005-0000-0000-000007050000}"/>
    <cellStyle name="Input 21" xfId="888" xr:uid="{00000000-0005-0000-0000-000008050000}"/>
    <cellStyle name="Input 22" xfId="41" xr:uid="{00000000-0005-0000-0000-0000FB040000}"/>
    <cellStyle name="Input 3" xfId="134" xr:uid="{00000000-0005-0000-0000-000009050000}"/>
    <cellStyle name="Input 4" xfId="176" xr:uid="{00000000-0005-0000-0000-00000A050000}"/>
    <cellStyle name="Input 5" xfId="218" xr:uid="{00000000-0005-0000-0000-00000B050000}"/>
    <cellStyle name="Input 6" xfId="260" xr:uid="{00000000-0005-0000-0000-00000C050000}"/>
    <cellStyle name="Input 7" xfId="301" xr:uid="{00000000-0005-0000-0000-00000D050000}"/>
    <cellStyle name="Input 8" xfId="343" xr:uid="{00000000-0005-0000-0000-00000E050000}"/>
    <cellStyle name="Input 9" xfId="385" xr:uid="{00000000-0005-0000-0000-00000F050000}"/>
    <cellStyle name="Linked Cell 10" xfId="430" xr:uid="{00000000-0005-0000-0000-000011050000}"/>
    <cellStyle name="Linked Cell 11" xfId="472" xr:uid="{00000000-0005-0000-0000-000012050000}"/>
    <cellStyle name="Linked Cell 12" xfId="514" xr:uid="{00000000-0005-0000-0000-000013050000}"/>
    <cellStyle name="Linked Cell 13" xfId="556" xr:uid="{00000000-0005-0000-0000-000014050000}"/>
    <cellStyle name="Linked Cell 14" xfId="598" xr:uid="{00000000-0005-0000-0000-000015050000}"/>
    <cellStyle name="Linked Cell 15" xfId="639" xr:uid="{00000000-0005-0000-0000-000016050000}"/>
    <cellStyle name="Linked Cell 16" xfId="681" xr:uid="{00000000-0005-0000-0000-000017050000}"/>
    <cellStyle name="Linked Cell 17" xfId="723" xr:uid="{00000000-0005-0000-0000-000018050000}"/>
    <cellStyle name="Linked Cell 18" xfId="765" xr:uid="{00000000-0005-0000-0000-000019050000}"/>
    <cellStyle name="Linked Cell 19" xfId="807" xr:uid="{00000000-0005-0000-0000-00001A050000}"/>
    <cellStyle name="Linked Cell 2" xfId="95" xr:uid="{00000000-0005-0000-0000-00001B050000}"/>
    <cellStyle name="Linked Cell 20" xfId="849" xr:uid="{00000000-0005-0000-0000-00001C050000}"/>
    <cellStyle name="Linked Cell 21" xfId="891" xr:uid="{00000000-0005-0000-0000-00001D050000}"/>
    <cellStyle name="Linked Cell 22" xfId="42" xr:uid="{00000000-0005-0000-0000-000010050000}"/>
    <cellStyle name="Linked Cell 3" xfId="137" xr:uid="{00000000-0005-0000-0000-00001E050000}"/>
    <cellStyle name="Linked Cell 4" xfId="179" xr:uid="{00000000-0005-0000-0000-00001F050000}"/>
    <cellStyle name="Linked Cell 5" xfId="221" xr:uid="{00000000-0005-0000-0000-000020050000}"/>
    <cellStyle name="Linked Cell 6" xfId="263" xr:uid="{00000000-0005-0000-0000-000021050000}"/>
    <cellStyle name="Linked Cell 7" xfId="304" xr:uid="{00000000-0005-0000-0000-000022050000}"/>
    <cellStyle name="Linked Cell 8" xfId="346" xr:uid="{00000000-0005-0000-0000-000023050000}"/>
    <cellStyle name="Linked Cell 9" xfId="388" xr:uid="{00000000-0005-0000-0000-000024050000}"/>
    <cellStyle name="Neutral 10" xfId="426" xr:uid="{00000000-0005-0000-0000-000026050000}"/>
    <cellStyle name="Neutral 11" xfId="468" xr:uid="{00000000-0005-0000-0000-000027050000}"/>
    <cellStyle name="Neutral 12" xfId="510" xr:uid="{00000000-0005-0000-0000-000028050000}"/>
    <cellStyle name="Neutral 13" xfId="552" xr:uid="{00000000-0005-0000-0000-000029050000}"/>
    <cellStyle name="Neutral 14" xfId="594" xr:uid="{00000000-0005-0000-0000-00002A050000}"/>
    <cellStyle name="Neutral 15" xfId="635" xr:uid="{00000000-0005-0000-0000-00002B050000}"/>
    <cellStyle name="Neutral 16" xfId="677" xr:uid="{00000000-0005-0000-0000-00002C050000}"/>
    <cellStyle name="Neutral 17" xfId="719" xr:uid="{00000000-0005-0000-0000-00002D050000}"/>
    <cellStyle name="Neutral 18" xfId="761" xr:uid="{00000000-0005-0000-0000-00002E050000}"/>
    <cellStyle name="Neutral 19" xfId="803" xr:uid="{00000000-0005-0000-0000-00002F050000}"/>
    <cellStyle name="Neutral 2" xfId="91" xr:uid="{00000000-0005-0000-0000-000030050000}"/>
    <cellStyle name="Neutral 20" xfId="845" xr:uid="{00000000-0005-0000-0000-000031050000}"/>
    <cellStyle name="Neutral 21" xfId="887" xr:uid="{00000000-0005-0000-0000-000032050000}"/>
    <cellStyle name="Neutral 22" xfId="43" xr:uid="{00000000-0005-0000-0000-000025050000}"/>
    <cellStyle name="Neutral 3" xfId="133" xr:uid="{00000000-0005-0000-0000-000033050000}"/>
    <cellStyle name="Neutral 4" xfId="175" xr:uid="{00000000-0005-0000-0000-000034050000}"/>
    <cellStyle name="Neutral 5" xfId="217" xr:uid="{00000000-0005-0000-0000-000035050000}"/>
    <cellStyle name="Neutral 6" xfId="259" xr:uid="{00000000-0005-0000-0000-000036050000}"/>
    <cellStyle name="Neutral 7" xfId="300" xr:uid="{00000000-0005-0000-0000-000037050000}"/>
    <cellStyle name="Neutral 8" xfId="342" xr:uid="{00000000-0005-0000-0000-000038050000}"/>
    <cellStyle name="Neutral 9" xfId="384" xr:uid="{00000000-0005-0000-0000-000039050000}"/>
    <cellStyle name="Normal" xfId="0" builtinId="0"/>
    <cellStyle name="Normal 10" xfId="81" xr:uid="{00000000-0005-0000-0000-00003B050000}"/>
    <cellStyle name="Normal 11" xfId="82" xr:uid="{00000000-0005-0000-0000-00003C050000}"/>
    <cellStyle name="Normal 12" xfId="83" xr:uid="{00000000-0005-0000-0000-00003D050000}"/>
    <cellStyle name="Normal 12 2" xfId="968" xr:uid="{00000000-0005-0000-0000-00003E050000}"/>
    <cellStyle name="Normal 12 3" xfId="954" xr:uid="{00000000-0005-0000-0000-00003F050000}"/>
    <cellStyle name="Normal 13" xfId="125" xr:uid="{00000000-0005-0000-0000-000040050000}"/>
    <cellStyle name="Normal 13 2" xfId="1003" xr:uid="{00000000-0005-0000-0000-000041050000}"/>
    <cellStyle name="Normal 13 3" xfId="1318" xr:uid="{00000000-0005-0000-0000-000042050000}"/>
    <cellStyle name="Normal 14" xfId="167" xr:uid="{00000000-0005-0000-0000-000043050000}"/>
    <cellStyle name="Normal 14 2" xfId="1028" xr:uid="{00000000-0005-0000-0000-000044050000}"/>
    <cellStyle name="Normal 14 3" xfId="1319" xr:uid="{00000000-0005-0000-0000-000045050000}"/>
    <cellStyle name="Normal 15" xfId="209" xr:uid="{00000000-0005-0000-0000-000046050000}"/>
    <cellStyle name="Normal 15 2" xfId="1064" xr:uid="{00000000-0005-0000-0000-000047050000}"/>
    <cellStyle name="Normal 15 3" xfId="1317" xr:uid="{00000000-0005-0000-0000-000048050000}"/>
    <cellStyle name="Normal 16" xfId="251" xr:uid="{00000000-0005-0000-0000-000049050000}"/>
    <cellStyle name="Normal 16 2" xfId="1086" xr:uid="{00000000-0005-0000-0000-00004A050000}"/>
    <cellStyle name="Normal 16 3" xfId="1316" xr:uid="{00000000-0005-0000-0000-00004B050000}"/>
    <cellStyle name="Normal 17" xfId="941" xr:uid="{00000000-0005-0000-0000-00004C050000}"/>
    <cellStyle name="Normal 18" xfId="334" xr:uid="{00000000-0005-0000-0000-00004D050000}"/>
    <cellStyle name="Normal 18 2" xfId="1120" xr:uid="{00000000-0005-0000-0000-00004E050000}"/>
    <cellStyle name="Normal 18 3" xfId="1338" xr:uid="{00000000-0005-0000-0000-00004F050000}"/>
    <cellStyle name="Normal 19" xfId="376" xr:uid="{00000000-0005-0000-0000-000050050000}"/>
    <cellStyle name="Normal 19 2" xfId="1147" xr:uid="{00000000-0005-0000-0000-000051050000}"/>
    <cellStyle name="Normal 19 3" xfId="1356" xr:uid="{00000000-0005-0000-0000-000052050000}"/>
    <cellStyle name="Normal 2" xfId="3" xr:uid="{00000000-0005-0000-0000-000001000000}"/>
    <cellStyle name="Normal 2 2" xfId="955" xr:uid="{00000000-0005-0000-0000-000054050000}"/>
    <cellStyle name="Normal 2 3" xfId="1029" xr:uid="{00000000-0005-0000-0000-000055050000}"/>
    <cellStyle name="Normal 2 4" xfId="1539" xr:uid="{00000000-0005-0000-0000-000056050000}"/>
    <cellStyle name="Normal 2 5" xfId="44" xr:uid="{00000000-0005-0000-0000-000053050000}"/>
    <cellStyle name="Normal 20" xfId="418" xr:uid="{00000000-0005-0000-0000-000057050000}"/>
    <cellStyle name="Normal 20 2" xfId="1168" xr:uid="{00000000-0005-0000-0000-000058050000}"/>
    <cellStyle name="Normal 20 3" xfId="1350" xr:uid="{00000000-0005-0000-0000-000059050000}"/>
    <cellStyle name="Normal 21" xfId="460" xr:uid="{00000000-0005-0000-0000-00005A050000}"/>
    <cellStyle name="Normal 21 2" xfId="1186" xr:uid="{00000000-0005-0000-0000-00005B050000}"/>
    <cellStyle name="Normal 21 3" xfId="1344" xr:uid="{00000000-0005-0000-0000-00005C050000}"/>
    <cellStyle name="Normal 22" xfId="502" xr:uid="{00000000-0005-0000-0000-00005D050000}"/>
    <cellStyle name="Normal 22 2" xfId="1212" xr:uid="{00000000-0005-0000-0000-00005E050000}"/>
    <cellStyle name="Normal 22 3" xfId="1359" xr:uid="{00000000-0005-0000-0000-00005F050000}"/>
    <cellStyle name="Normal 23" xfId="544" xr:uid="{00000000-0005-0000-0000-000060050000}"/>
    <cellStyle name="Normal 23 2" xfId="1234" xr:uid="{00000000-0005-0000-0000-000061050000}"/>
    <cellStyle name="Normal 23 3" xfId="1353" xr:uid="{00000000-0005-0000-0000-000062050000}"/>
    <cellStyle name="Normal 24" xfId="586" xr:uid="{00000000-0005-0000-0000-000063050000}"/>
    <cellStyle name="Normal 24 2" xfId="1248" xr:uid="{00000000-0005-0000-0000-000064050000}"/>
    <cellStyle name="Normal 24 3" xfId="1347" xr:uid="{00000000-0005-0000-0000-000065050000}"/>
    <cellStyle name="Normal 25" xfId="1126" xr:uid="{00000000-0005-0000-0000-000066050000}"/>
    <cellStyle name="Normal 26" xfId="669" xr:uid="{00000000-0005-0000-0000-000067050000}"/>
    <cellStyle name="Normal 26 2" xfId="1292" xr:uid="{00000000-0005-0000-0000-000068050000}"/>
    <cellStyle name="Normal 26 3" xfId="1451" xr:uid="{00000000-0005-0000-0000-000069050000}"/>
    <cellStyle name="Normal 27" xfId="711" xr:uid="{00000000-0005-0000-0000-00006A050000}"/>
    <cellStyle name="Normal 27 2" xfId="1315" xr:uid="{00000000-0005-0000-0000-00006B050000}"/>
    <cellStyle name="Normal 27 3" xfId="1465" xr:uid="{00000000-0005-0000-0000-00006C050000}"/>
    <cellStyle name="Normal 28" xfId="753" xr:uid="{00000000-0005-0000-0000-00006D050000}"/>
    <cellStyle name="Normal 28 2" xfId="1334" xr:uid="{00000000-0005-0000-0000-00006E050000}"/>
    <cellStyle name="Normal 28 3" xfId="1479" xr:uid="{00000000-0005-0000-0000-00006F050000}"/>
    <cellStyle name="Normal 29" xfId="795" xr:uid="{00000000-0005-0000-0000-000070050000}"/>
    <cellStyle name="Normal 29 2" xfId="1360" xr:uid="{00000000-0005-0000-0000-000071050000}"/>
    <cellStyle name="Normal 29 3" xfId="1493" xr:uid="{00000000-0005-0000-0000-000072050000}"/>
    <cellStyle name="Normal 3" xfId="4" xr:uid="{00000000-0005-0000-0000-000002000000}"/>
    <cellStyle name="Normal 3 2" xfId="7" xr:uid="{00000000-0005-0000-0000-000003000000}"/>
    <cellStyle name="Normal 3 2 2" xfId="1541" xr:uid="{00000000-0005-0000-0000-000075050000}"/>
    <cellStyle name="Normal 3 2 3" xfId="956" xr:uid="{00000000-0005-0000-0000-000074050000}"/>
    <cellStyle name="Normal 3 3" xfId="6" xr:uid="{00000000-0005-0000-0000-000004000000}"/>
    <cellStyle name="Normal 3 3 2" xfId="1004" xr:uid="{00000000-0005-0000-0000-000076050000}"/>
    <cellStyle name="Normal 3 4" xfId="1540" xr:uid="{00000000-0005-0000-0000-000077050000}"/>
    <cellStyle name="Normal 3 5" xfId="45" xr:uid="{00000000-0005-0000-0000-000073050000}"/>
    <cellStyle name="Normal 30" xfId="837" xr:uid="{00000000-0005-0000-0000-000078050000}"/>
    <cellStyle name="Normal 30 2" xfId="1392" xr:uid="{00000000-0005-0000-0000-000079050000}"/>
    <cellStyle name="Normal 30 3" xfId="1507" xr:uid="{00000000-0005-0000-0000-00007A050000}"/>
    <cellStyle name="Normal 31" xfId="879" xr:uid="{00000000-0005-0000-0000-00007B050000}"/>
    <cellStyle name="Normal 31 2" xfId="1415" xr:uid="{00000000-0005-0000-0000-00007C050000}"/>
    <cellStyle name="Normal 31 3" xfId="1521" xr:uid="{00000000-0005-0000-0000-00007D050000}"/>
    <cellStyle name="Normal 32" xfId="921" xr:uid="{00000000-0005-0000-0000-00007E050000}"/>
    <cellStyle name="Normal 33" xfId="922" xr:uid="{00000000-0005-0000-0000-00007F050000}"/>
    <cellStyle name="Normal 34" xfId="923" xr:uid="{00000000-0005-0000-0000-000080050000}"/>
    <cellStyle name="Normal 35" xfId="924" xr:uid="{00000000-0005-0000-0000-000081050000}"/>
    <cellStyle name="Normal 36" xfId="925" xr:uid="{00000000-0005-0000-0000-000082050000}"/>
    <cellStyle name="Normal 37" xfId="926" xr:uid="{00000000-0005-0000-0000-000083050000}"/>
    <cellStyle name="Normal 38" xfId="939" xr:uid="{00000000-0005-0000-0000-000084050000}"/>
    <cellStyle name="Normal 38 2" xfId="1436" xr:uid="{00000000-0005-0000-0000-000085050000}"/>
    <cellStyle name="Normal 38 3" xfId="1535" xr:uid="{00000000-0005-0000-0000-000086050000}"/>
    <cellStyle name="Normal 39" xfId="927" xr:uid="{00000000-0005-0000-0000-000087050000}"/>
    <cellStyle name="Normal 4" xfId="5" xr:uid="{00000000-0005-0000-0000-000005000000}"/>
    <cellStyle name="Normal 4 2" xfId="957" xr:uid="{00000000-0005-0000-0000-000088050000}"/>
    <cellStyle name="Normal 4 3" xfId="1416" xr:uid="{00000000-0005-0000-0000-000089050000}"/>
    <cellStyle name="Normal 4 4" xfId="1542" xr:uid="{00000000-0005-0000-0000-00008A050000}"/>
    <cellStyle name="Normal 40" xfId="928" xr:uid="{00000000-0005-0000-0000-00008B050000}"/>
    <cellStyle name="Normal 41" xfId="929" xr:uid="{00000000-0005-0000-0000-00008C050000}"/>
    <cellStyle name="Normal 42" xfId="930" xr:uid="{00000000-0005-0000-0000-00008D050000}"/>
    <cellStyle name="Normal 43" xfId="931" xr:uid="{00000000-0005-0000-0000-00008E050000}"/>
    <cellStyle name="Normal 44" xfId="932" xr:uid="{00000000-0005-0000-0000-00008F050000}"/>
    <cellStyle name="Normal 45" xfId="933" xr:uid="{00000000-0005-0000-0000-000090050000}"/>
    <cellStyle name="Normal 46" xfId="934" xr:uid="{00000000-0005-0000-0000-000091050000}"/>
    <cellStyle name="Normal 47" xfId="935" xr:uid="{00000000-0005-0000-0000-000092050000}"/>
    <cellStyle name="Normal 48" xfId="936" xr:uid="{00000000-0005-0000-0000-000093050000}"/>
    <cellStyle name="Normal 49" xfId="937" xr:uid="{00000000-0005-0000-0000-000094050000}"/>
    <cellStyle name="Normal 5" xfId="2" xr:uid="{00000000-0005-0000-0000-000006000000}"/>
    <cellStyle name="Normal 5 2" xfId="958" xr:uid="{00000000-0005-0000-0000-000096050000}"/>
    <cellStyle name="Normal 5 2 2" xfId="966" xr:uid="{00000000-0005-0000-0000-000097050000}"/>
    <cellStyle name="Normal 5 2 3" xfId="1270" xr:uid="{00000000-0005-0000-0000-000098050000}"/>
    <cellStyle name="Normal 5 3" xfId="1393" xr:uid="{00000000-0005-0000-0000-000099050000}"/>
    <cellStyle name="Normal 5 4" xfId="76" xr:uid="{00000000-0005-0000-0000-000095050000}"/>
    <cellStyle name="Normal 50" xfId="938" xr:uid="{00000000-0005-0000-0000-00009A050000}"/>
    <cellStyle name="Normal 51" xfId="940" xr:uid="{00000000-0005-0000-0000-00009B050000}"/>
    <cellStyle name="Normal 51 2" xfId="1437" xr:uid="{00000000-0005-0000-0000-00009C050000}"/>
    <cellStyle name="Normal 51 3" xfId="1536" xr:uid="{00000000-0005-0000-0000-00009D050000}"/>
    <cellStyle name="Normal 52" xfId="1537" xr:uid="{00000000-0005-0000-0000-00009E050000}"/>
    <cellStyle name="Normal 53" xfId="1538" xr:uid="{00000000-0005-0000-0000-00009F050000}"/>
    <cellStyle name="Normal 54" xfId="1" xr:uid="{00000000-0005-0000-0000-00003A050000}"/>
    <cellStyle name="Normal 6" xfId="77" xr:uid="{00000000-0005-0000-0000-0000A0050000}"/>
    <cellStyle name="Normal 7" xfId="78" xr:uid="{00000000-0005-0000-0000-0000A1050000}"/>
    <cellStyle name="Normal 8" xfId="79" xr:uid="{00000000-0005-0000-0000-0000A2050000}"/>
    <cellStyle name="Normal 9" xfId="80" xr:uid="{00000000-0005-0000-0000-0000A3050000}"/>
    <cellStyle name="Note 10" xfId="433" xr:uid="{00000000-0005-0000-0000-0000A8050000}"/>
    <cellStyle name="Note 10 2" xfId="1173" xr:uid="{00000000-0005-0000-0000-0000A9050000}"/>
    <cellStyle name="Note 10 3" xfId="1048" xr:uid="{00000000-0005-0000-0000-0000AA050000}"/>
    <cellStyle name="Note 11" xfId="475" xr:uid="{00000000-0005-0000-0000-0000AB050000}"/>
    <cellStyle name="Note 11 2" xfId="1193" xr:uid="{00000000-0005-0000-0000-0000AC050000}"/>
    <cellStyle name="Note 11 3" xfId="1040" xr:uid="{00000000-0005-0000-0000-0000AD050000}"/>
    <cellStyle name="Note 12" xfId="517" xr:uid="{00000000-0005-0000-0000-0000AE050000}"/>
    <cellStyle name="Note 12 2" xfId="1215" xr:uid="{00000000-0005-0000-0000-0000AF050000}"/>
    <cellStyle name="Note 12 3" xfId="1059" xr:uid="{00000000-0005-0000-0000-0000B0050000}"/>
    <cellStyle name="Note 13" xfId="559" xr:uid="{00000000-0005-0000-0000-0000B1050000}"/>
    <cellStyle name="Note 13 2" xfId="1235" xr:uid="{00000000-0005-0000-0000-0000B2050000}"/>
    <cellStyle name="Note 13 3" xfId="1051" xr:uid="{00000000-0005-0000-0000-0000B3050000}"/>
    <cellStyle name="Note 14" xfId="601" xr:uid="{00000000-0005-0000-0000-0000B4050000}"/>
    <cellStyle name="Note 14 2" xfId="1253" xr:uid="{00000000-0005-0000-0000-0000B5050000}"/>
    <cellStyle name="Note 14 3" xfId="1043" xr:uid="{00000000-0005-0000-0000-0000B6050000}"/>
    <cellStyle name="Note 15" xfId="642" xr:uid="{00000000-0005-0000-0000-0000B7050000}"/>
    <cellStyle name="Note 15 2" xfId="1273" xr:uid="{00000000-0005-0000-0000-0000B8050000}"/>
    <cellStyle name="Note 15 3" xfId="1438" xr:uid="{00000000-0005-0000-0000-0000B9050000}"/>
    <cellStyle name="Note 16" xfId="684" xr:uid="{00000000-0005-0000-0000-0000BA050000}"/>
    <cellStyle name="Note 16 2" xfId="1296" xr:uid="{00000000-0005-0000-0000-0000BB050000}"/>
    <cellStyle name="Note 16 3" xfId="1452" xr:uid="{00000000-0005-0000-0000-0000BC050000}"/>
    <cellStyle name="Note 17" xfId="726" xr:uid="{00000000-0005-0000-0000-0000BD050000}"/>
    <cellStyle name="Note 17 2" xfId="1321" xr:uid="{00000000-0005-0000-0000-0000BE050000}"/>
    <cellStyle name="Note 17 3" xfId="1466" xr:uid="{00000000-0005-0000-0000-0000BF050000}"/>
    <cellStyle name="Note 18" xfId="768" xr:uid="{00000000-0005-0000-0000-0000C0050000}"/>
    <cellStyle name="Note 18 2" xfId="1341" xr:uid="{00000000-0005-0000-0000-0000C1050000}"/>
    <cellStyle name="Note 18 3" xfId="1480" xr:uid="{00000000-0005-0000-0000-0000C2050000}"/>
    <cellStyle name="Note 19" xfId="810" xr:uid="{00000000-0005-0000-0000-0000C3050000}"/>
    <cellStyle name="Note 19 2" xfId="1372" xr:uid="{00000000-0005-0000-0000-0000C4050000}"/>
    <cellStyle name="Note 19 3" xfId="1494" xr:uid="{00000000-0005-0000-0000-0000C5050000}"/>
    <cellStyle name="Note 2" xfId="98" xr:uid="{00000000-0005-0000-0000-0000C6050000}"/>
    <cellStyle name="Note 2 2" xfId="977" xr:uid="{00000000-0005-0000-0000-0000C7050000}"/>
    <cellStyle name="Note 2 3" xfId="1435" xr:uid="{00000000-0005-0000-0000-0000C8050000}"/>
    <cellStyle name="Note 20" xfId="852" xr:uid="{00000000-0005-0000-0000-0000C9050000}"/>
    <cellStyle name="Note 20 2" xfId="1396" xr:uid="{00000000-0005-0000-0000-0000CA050000}"/>
    <cellStyle name="Note 20 3" xfId="1508" xr:uid="{00000000-0005-0000-0000-0000CB050000}"/>
    <cellStyle name="Note 21" xfId="894" xr:uid="{00000000-0005-0000-0000-0000CC050000}"/>
    <cellStyle name="Note 21 2" xfId="1418" xr:uid="{00000000-0005-0000-0000-0000CD050000}"/>
    <cellStyle name="Note 21 3" xfId="1522" xr:uid="{00000000-0005-0000-0000-0000CE050000}"/>
    <cellStyle name="Note 22" xfId="46" xr:uid="{00000000-0005-0000-0000-0000A7050000}"/>
    <cellStyle name="Note 3" xfId="140" xr:uid="{00000000-0005-0000-0000-0000CF050000}"/>
    <cellStyle name="Note 3 2" xfId="1014" xr:uid="{00000000-0005-0000-0000-0000D0050000}"/>
    <cellStyle name="Note 3 3" xfId="1012" xr:uid="{00000000-0005-0000-0000-0000D1050000}"/>
    <cellStyle name="Note 4" xfId="182" xr:uid="{00000000-0005-0000-0000-0000D2050000}"/>
    <cellStyle name="Note 4 2" xfId="1038" xr:uid="{00000000-0005-0000-0000-0000D3050000}"/>
    <cellStyle name="Note 4 3" xfId="1008" xr:uid="{00000000-0005-0000-0000-0000D4050000}"/>
    <cellStyle name="Note 5" xfId="224" xr:uid="{00000000-0005-0000-0000-0000D5050000}"/>
    <cellStyle name="Note 5 2" xfId="1067" xr:uid="{00000000-0005-0000-0000-0000D6050000}"/>
    <cellStyle name="Note 5 3" xfId="1006" xr:uid="{00000000-0005-0000-0000-0000D7050000}"/>
    <cellStyle name="Note 6" xfId="266" xr:uid="{00000000-0005-0000-0000-0000D8050000}"/>
    <cellStyle name="Note 6 2" xfId="1088" xr:uid="{00000000-0005-0000-0000-0000D9050000}"/>
    <cellStyle name="Note 6 3" xfId="1009" xr:uid="{00000000-0005-0000-0000-0000DA050000}"/>
    <cellStyle name="Note 7" xfId="307" xr:uid="{00000000-0005-0000-0000-0000DB050000}"/>
    <cellStyle name="Note 7 2" xfId="1106" xr:uid="{00000000-0005-0000-0000-0000DC050000}"/>
    <cellStyle name="Note 7 3" xfId="1036" xr:uid="{00000000-0005-0000-0000-0000DD050000}"/>
    <cellStyle name="Note 8" xfId="349" xr:uid="{00000000-0005-0000-0000-0000DE050000}"/>
    <cellStyle name="Note 8 2" xfId="1127" xr:uid="{00000000-0005-0000-0000-0000DF050000}"/>
    <cellStyle name="Note 8 3" xfId="1032" xr:uid="{00000000-0005-0000-0000-0000E0050000}"/>
    <cellStyle name="Note 9" xfId="391" xr:uid="{00000000-0005-0000-0000-0000E1050000}"/>
    <cellStyle name="Note 9 2" xfId="1149" xr:uid="{00000000-0005-0000-0000-0000E2050000}"/>
    <cellStyle name="Note 9 3" xfId="1056" xr:uid="{00000000-0005-0000-0000-0000E3050000}"/>
    <cellStyle name="Output 10" xfId="428" xr:uid="{00000000-0005-0000-0000-0000E5050000}"/>
    <cellStyle name="Output 11" xfId="470" xr:uid="{00000000-0005-0000-0000-0000E6050000}"/>
    <cellStyle name="Output 12" xfId="512" xr:uid="{00000000-0005-0000-0000-0000E7050000}"/>
    <cellStyle name="Output 13" xfId="554" xr:uid="{00000000-0005-0000-0000-0000E8050000}"/>
    <cellStyle name="Output 14" xfId="596" xr:uid="{00000000-0005-0000-0000-0000E9050000}"/>
    <cellStyle name="Output 15" xfId="637" xr:uid="{00000000-0005-0000-0000-0000EA050000}"/>
    <cellStyle name="Output 16" xfId="679" xr:uid="{00000000-0005-0000-0000-0000EB050000}"/>
    <cellStyle name="Output 17" xfId="721" xr:uid="{00000000-0005-0000-0000-0000EC050000}"/>
    <cellStyle name="Output 18" xfId="763" xr:uid="{00000000-0005-0000-0000-0000ED050000}"/>
    <cellStyle name="Output 19" xfId="805" xr:uid="{00000000-0005-0000-0000-0000EE050000}"/>
    <cellStyle name="Output 2" xfId="93" xr:uid="{00000000-0005-0000-0000-0000EF050000}"/>
    <cellStyle name="Output 20" xfId="847" xr:uid="{00000000-0005-0000-0000-0000F0050000}"/>
    <cellStyle name="Output 21" xfId="889" xr:uid="{00000000-0005-0000-0000-0000F1050000}"/>
    <cellStyle name="Output 22" xfId="47" xr:uid="{00000000-0005-0000-0000-0000E4050000}"/>
    <cellStyle name="Output 3" xfId="135" xr:uid="{00000000-0005-0000-0000-0000F2050000}"/>
    <cellStyle name="Output 4" xfId="177" xr:uid="{00000000-0005-0000-0000-0000F3050000}"/>
    <cellStyle name="Output 5" xfId="219" xr:uid="{00000000-0005-0000-0000-0000F4050000}"/>
    <cellStyle name="Output 6" xfId="261" xr:uid="{00000000-0005-0000-0000-0000F5050000}"/>
    <cellStyle name="Output 7" xfId="302" xr:uid="{00000000-0005-0000-0000-0000F6050000}"/>
    <cellStyle name="Output 8" xfId="344" xr:uid="{00000000-0005-0000-0000-0000F7050000}"/>
    <cellStyle name="Output 9" xfId="386" xr:uid="{00000000-0005-0000-0000-0000F8050000}"/>
    <cellStyle name="Percent 2" xfId="48" xr:uid="{00000000-0005-0000-0000-0000F9050000}"/>
    <cellStyle name="Title 10" xfId="419" xr:uid="{00000000-0005-0000-0000-0000FB050000}"/>
    <cellStyle name="Title 11" xfId="461" xr:uid="{00000000-0005-0000-0000-0000FC050000}"/>
    <cellStyle name="Title 12" xfId="503" xr:uid="{00000000-0005-0000-0000-0000FD050000}"/>
    <cellStyle name="Title 13" xfId="545" xr:uid="{00000000-0005-0000-0000-0000FE050000}"/>
    <cellStyle name="Title 14" xfId="587" xr:uid="{00000000-0005-0000-0000-0000FF050000}"/>
    <cellStyle name="Title 15" xfId="628" xr:uid="{00000000-0005-0000-0000-000000060000}"/>
    <cellStyle name="Title 16" xfId="670" xr:uid="{00000000-0005-0000-0000-000001060000}"/>
    <cellStyle name="Title 17" xfId="712" xr:uid="{00000000-0005-0000-0000-000002060000}"/>
    <cellStyle name="Title 18" xfId="754" xr:uid="{00000000-0005-0000-0000-000003060000}"/>
    <cellStyle name="Title 19" xfId="796" xr:uid="{00000000-0005-0000-0000-000004060000}"/>
    <cellStyle name="Title 2" xfId="84" xr:uid="{00000000-0005-0000-0000-000005060000}"/>
    <cellStyle name="Title 20" xfId="838" xr:uid="{00000000-0005-0000-0000-000006060000}"/>
    <cellStyle name="Title 21" xfId="880" xr:uid="{00000000-0005-0000-0000-000007060000}"/>
    <cellStyle name="Title 22" xfId="49" xr:uid="{00000000-0005-0000-0000-0000FA050000}"/>
    <cellStyle name="Title 3" xfId="126" xr:uid="{00000000-0005-0000-0000-000008060000}"/>
    <cellStyle name="Title 4" xfId="168" xr:uid="{00000000-0005-0000-0000-000009060000}"/>
    <cellStyle name="Title 5" xfId="210" xr:uid="{00000000-0005-0000-0000-00000A060000}"/>
    <cellStyle name="Title 6" xfId="252" xr:uid="{00000000-0005-0000-0000-00000B060000}"/>
    <cellStyle name="Title 7" xfId="293" xr:uid="{00000000-0005-0000-0000-00000C060000}"/>
    <cellStyle name="Title 8" xfId="335" xr:uid="{00000000-0005-0000-0000-00000D060000}"/>
    <cellStyle name="Title 9" xfId="377" xr:uid="{00000000-0005-0000-0000-00000E060000}"/>
    <cellStyle name="Total 10" xfId="435" xr:uid="{00000000-0005-0000-0000-000010060000}"/>
    <cellStyle name="Total 11" xfId="477" xr:uid="{00000000-0005-0000-0000-000011060000}"/>
    <cellStyle name="Total 12" xfId="519" xr:uid="{00000000-0005-0000-0000-000012060000}"/>
    <cellStyle name="Total 13" xfId="561" xr:uid="{00000000-0005-0000-0000-000013060000}"/>
    <cellStyle name="Total 14" xfId="603" xr:uid="{00000000-0005-0000-0000-000014060000}"/>
    <cellStyle name="Total 15" xfId="644" xr:uid="{00000000-0005-0000-0000-000015060000}"/>
    <cellStyle name="Total 16" xfId="686" xr:uid="{00000000-0005-0000-0000-000016060000}"/>
    <cellStyle name="Total 17" xfId="728" xr:uid="{00000000-0005-0000-0000-000017060000}"/>
    <cellStyle name="Total 18" xfId="770" xr:uid="{00000000-0005-0000-0000-000018060000}"/>
    <cellStyle name="Total 19" xfId="812" xr:uid="{00000000-0005-0000-0000-000019060000}"/>
    <cellStyle name="Total 2" xfId="100" xr:uid="{00000000-0005-0000-0000-00001A060000}"/>
    <cellStyle name="Total 20" xfId="854" xr:uid="{00000000-0005-0000-0000-00001B060000}"/>
    <cellStyle name="Total 21" xfId="896" xr:uid="{00000000-0005-0000-0000-00001C060000}"/>
    <cellStyle name="Total 22" xfId="50" xr:uid="{00000000-0005-0000-0000-00000F060000}"/>
    <cellStyle name="Total 3" xfId="142" xr:uid="{00000000-0005-0000-0000-00001D060000}"/>
    <cellStyle name="Total 4" xfId="184" xr:uid="{00000000-0005-0000-0000-00001E060000}"/>
    <cellStyle name="Total 5" xfId="226" xr:uid="{00000000-0005-0000-0000-00001F060000}"/>
    <cellStyle name="Total 6" xfId="268" xr:uid="{00000000-0005-0000-0000-000020060000}"/>
    <cellStyle name="Total 7" xfId="309" xr:uid="{00000000-0005-0000-0000-000021060000}"/>
    <cellStyle name="Total 8" xfId="351" xr:uid="{00000000-0005-0000-0000-000022060000}"/>
    <cellStyle name="Total 9" xfId="393" xr:uid="{00000000-0005-0000-0000-000023060000}"/>
    <cellStyle name="Warning Text 10" xfId="432" xr:uid="{00000000-0005-0000-0000-000025060000}"/>
    <cellStyle name="Warning Text 11" xfId="474" xr:uid="{00000000-0005-0000-0000-000026060000}"/>
    <cellStyle name="Warning Text 12" xfId="516" xr:uid="{00000000-0005-0000-0000-000027060000}"/>
    <cellStyle name="Warning Text 13" xfId="558" xr:uid="{00000000-0005-0000-0000-000028060000}"/>
    <cellStyle name="Warning Text 14" xfId="600" xr:uid="{00000000-0005-0000-0000-000029060000}"/>
    <cellStyle name="Warning Text 15" xfId="641" xr:uid="{00000000-0005-0000-0000-00002A060000}"/>
    <cellStyle name="Warning Text 16" xfId="683" xr:uid="{00000000-0005-0000-0000-00002B060000}"/>
    <cellStyle name="Warning Text 17" xfId="725" xr:uid="{00000000-0005-0000-0000-00002C060000}"/>
    <cellStyle name="Warning Text 18" xfId="767" xr:uid="{00000000-0005-0000-0000-00002D060000}"/>
    <cellStyle name="Warning Text 19" xfId="809" xr:uid="{00000000-0005-0000-0000-00002E060000}"/>
    <cellStyle name="Warning Text 2" xfId="97" xr:uid="{00000000-0005-0000-0000-00002F060000}"/>
    <cellStyle name="Warning Text 20" xfId="851" xr:uid="{00000000-0005-0000-0000-000030060000}"/>
    <cellStyle name="Warning Text 21" xfId="893" xr:uid="{00000000-0005-0000-0000-000031060000}"/>
    <cellStyle name="Warning Text 22" xfId="51" xr:uid="{00000000-0005-0000-0000-000024060000}"/>
    <cellStyle name="Warning Text 3" xfId="139" xr:uid="{00000000-0005-0000-0000-000032060000}"/>
    <cellStyle name="Warning Text 4" xfId="181" xr:uid="{00000000-0005-0000-0000-000033060000}"/>
    <cellStyle name="Warning Text 5" xfId="223" xr:uid="{00000000-0005-0000-0000-000034060000}"/>
    <cellStyle name="Warning Text 6" xfId="265" xr:uid="{00000000-0005-0000-0000-000035060000}"/>
    <cellStyle name="Warning Text 7" xfId="306" xr:uid="{00000000-0005-0000-0000-000036060000}"/>
    <cellStyle name="Warning Text 8" xfId="348" xr:uid="{00000000-0005-0000-0000-000037060000}"/>
    <cellStyle name="Warning Text 9" xfId="390" xr:uid="{00000000-0005-0000-0000-000038060000}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8"/>
  <sheetViews>
    <sheetView tabSelected="1" zoomScale="75" zoomScaleNormal="75" workbookViewId="0">
      <selection activeCell="E10" sqref="E10"/>
    </sheetView>
  </sheetViews>
  <sheetFormatPr defaultColWidth="9.21875" defaultRowHeight="14.4" x14ac:dyDescent="0.3"/>
  <cols>
    <col min="1" max="1" width="9.21875" style="20"/>
    <col min="2" max="2" width="4.77734375" style="20" bestFit="1" customWidth="1"/>
    <col min="3" max="3" width="19.21875" style="20" customWidth="1"/>
    <col min="4" max="4" width="19.77734375" style="20" customWidth="1"/>
    <col min="5" max="5" width="20" style="20" customWidth="1"/>
    <col min="6" max="7" width="20.5546875" style="20" customWidth="1"/>
    <col min="8" max="8" width="20.21875" style="20" hidden="1" customWidth="1"/>
    <col min="9" max="9" width="23.21875" style="20" customWidth="1"/>
    <col min="10" max="10" width="10.44140625" style="20" bestFit="1" customWidth="1"/>
    <col min="11" max="11" width="8.44140625" style="20" customWidth="1"/>
    <col min="12" max="12" width="10.21875" style="20" customWidth="1"/>
    <col min="13" max="13" width="16.44140625" style="20" hidden="1" customWidth="1"/>
    <col min="14" max="14" width="14" style="20" bestFit="1" customWidth="1"/>
    <col min="15" max="15" width="11.77734375" style="20" hidden="1" customWidth="1"/>
    <col min="16" max="16" width="16.21875" style="20" hidden="1" customWidth="1"/>
    <col min="17" max="17" width="22.77734375" style="20" hidden="1" customWidth="1"/>
    <col min="18" max="16384" width="9.21875" style="20"/>
  </cols>
  <sheetData>
    <row r="1" spans="2:10" x14ac:dyDescent="0.3">
      <c r="C1" s="20" t="s">
        <v>52</v>
      </c>
    </row>
    <row r="2" spans="2:10" x14ac:dyDescent="0.3">
      <c r="C2" s="20" t="s">
        <v>48</v>
      </c>
    </row>
    <row r="3" spans="2:10" x14ac:dyDescent="0.3">
      <c r="C3" s="20" t="s">
        <v>50</v>
      </c>
    </row>
    <row r="4" spans="2:10" x14ac:dyDescent="0.3">
      <c r="C4" s="20" t="s">
        <v>51</v>
      </c>
    </row>
    <row r="5" spans="2:10" x14ac:dyDescent="0.3">
      <c r="C5" s="20" t="s">
        <v>49</v>
      </c>
    </row>
    <row r="7" spans="2:10" x14ac:dyDescent="0.3">
      <c r="C7" s="20" t="s">
        <v>45</v>
      </c>
      <c r="D7" s="20" t="s">
        <v>46</v>
      </c>
      <c r="E7" s="20" t="s">
        <v>47</v>
      </c>
    </row>
    <row r="8" spans="2:10" ht="15" thickBot="1" x14ac:dyDescent="0.35">
      <c r="C8" s="49">
        <v>43196</v>
      </c>
      <c r="D8" s="49">
        <v>43197</v>
      </c>
      <c r="E8" s="76">
        <v>0.33333333333333331</v>
      </c>
    </row>
    <row r="9" spans="2:10" ht="15" thickBot="1" x14ac:dyDescent="0.35">
      <c r="B9" s="1" t="s">
        <v>0</v>
      </c>
      <c r="C9" s="52" t="s">
        <v>39</v>
      </c>
      <c r="D9" s="17" t="s">
        <v>2</v>
      </c>
      <c r="E9" s="17" t="s">
        <v>43</v>
      </c>
      <c r="F9" s="2" t="s">
        <v>44</v>
      </c>
      <c r="G9" s="3" t="s">
        <v>3</v>
      </c>
      <c r="H9" s="1" t="s">
        <v>4</v>
      </c>
    </row>
    <row r="10" spans="2:10" x14ac:dyDescent="0.3">
      <c r="B10" s="14">
        <v>1</v>
      </c>
      <c r="C10" s="44" t="s">
        <v>5</v>
      </c>
      <c r="D10" s="56" t="s">
        <v>6</v>
      </c>
      <c r="E10" s="43">
        <v>9.5</v>
      </c>
      <c r="F10" s="21">
        <f>TIME(0,E10,(E10-ROUNDDOWN(E10,0))*60)</f>
        <v>6.5972222222222222E-3</v>
      </c>
      <c r="G10" s="4">
        <f t="shared" ref="G10:G21" si="0">RANK(F10,$F$10:$F$21,1)</f>
        <v>8</v>
      </c>
      <c r="H10" s="57"/>
      <c r="J10" s="22"/>
    </row>
    <row r="11" spans="2:10" x14ac:dyDescent="0.3">
      <c r="B11" s="8">
        <v>2</v>
      </c>
      <c r="C11" s="45" t="s">
        <v>7</v>
      </c>
      <c r="D11" s="56" t="s">
        <v>6</v>
      </c>
      <c r="E11" s="43">
        <v>8.1999999999999993</v>
      </c>
      <c r="F11" s="21">
        <f t="shared" ref="F11:F21" si="1">TIME(0,E11,(E11-ROUNDDOWN(E11,0))*60)</f>
        <v>5.6944444444444438E-3</v>
      </c>
      <c r="G11" s="4">
        <f t="shared" si="0"/>
        <v>3</v>
      </c>
      <c r="H11" s="58"/>
    </row>
    <row r="12" spans="2:10" x14ac:dyDescent="0.3">
      <c r="B12" s="8">
        <v>3</v>
      </c>
      <c r="C12" s="45" t="s">
        <v>8</v>
      </c>
      <c r="D12" s="56" t="s">
        <v>6</v>
      </c>
      <c r="E12" s="43">
        <v>7.6</v>
      </c>
      <c r="F12" s="21">
        <f t="shared" si="1"/>
        <v>5.2777777777777771E-3</v>
      </c>
      <c r="G12" s="4">
        <f t="shared" si="0"/>
        <v>2</v>
      </c>
      <c r="H12" s="58"/>
    </row>
    <row r="13" spans="2:10" x14ac:dyDescent="0.3">
      <c r="B13" s="7">
        <v>4</v>
      </c>
      <c r="C13" s="46" t="s">
        <v>9</v>
      </c>
      <c r="D13" s="56" t="s">
        <v>6</v>
      </c>
      <c r="E13" s="43">
        <v>11</v>
      </c>
      <c r="F13" s="21">
        <f t="shared" si="1"/>
        <v>7.6388888888888886E-3</v>
      </c>
      <c r="G13" s="5">
        <f t="shared" si="0"/>
        <v>11</v>
      </c>
      <c r="H13" s="59"/>
    </row>
    <row r="14" spans="2:10" x14ac:dyDescent="0.3">
      <c r="B14" s="8">
        <v>5</v>
      </c>
      <c r="C14" s="45" t="s">
        <v>10</v>
      </c>
      <c r="D14" s="56" t="s">
        <v>6</v>
      </c>
      <c r="E14" s="43">
        <v>10.5</v>
      </c>
      <c r="F14" s="21">
        <f t="shared" si="1"/>
        <v>7.2916666666666659E-3</v>
      </c>
      <c r="G14" s="4">
        <f t="shared" si="0"/>
        <v>10</v>
      </c>
      <c r="H14" s="58"/>
    </row>
    <row r="15" spans="2:10" x14ac:dyDescent="0.3">
      <c r="B15" s="8">
        <v>6</v>
      </c>
      <c r="C15" s="45" t="s">
        <v>11</v>
      </c>
      <c r="D15" s="56" t="s">
        <v>6</v>
      </c>
      <c r="E15" s="43">
        <v>8.5</v>
      </c>
      <c r="F15" s="21">
        <f t="shared" si="1"/>
        <v>5.9027777777777776E-3</v>
      </c>
      <c r="G15" s="4">
        <f t="shared" si="0"/>
        <v>4</v>
      </c>
      <c r="H15" s="58"/>
    </row>
    <row r="16" spans="2:10" x14ac:dyDescent="0.3">
      <c r="B16" s="8">
        <v>7</v>
      </c>
      <c r="C16" s="45" t="s">
        <v>12</v>
      </c>
      <c r="D16" s="56" t="s">
        <v>6</v>
      </c>
      <c r="E16" s="43">
        <v>9.3000000000000007</v>
      </c>
      <c r="F16" s="21">
        <f t="shared" si="1"/>
        <v>6.4583333333333333E-3</v>
      </c>
      <c r="G16" s="4">
        <f t="shared" si="0"/>
        <v>7</v>
      </c>
      <c r="H16" s="58"/>
    </row>
    <row r="17" spans="2:17" x14ac:dyDescent="0.3">
      <c r="B17" s="8">
        <v>8</v>
      </c>
      <c r="C17" s="45" t="s">
        <v>13</v>
      </c>
      <c r="D17" s="56" t="s">
        <v>6</v>
      </c>
      <c r="E17" s="43">
        <v>9</v>
      </c>
      <c r="F17" s="21">
        <f t="shared" si="1"/>
        <v>6.2499999999999995E-3</v>
      </c>
      <c r="G17" s="4">
        <f t="shared" si="0"/>
        <v>5</v>
      </c>
      <c r="H17" s="58"/>
    </row>
    <row r="18" spans="2:17" x14ac:dyDescent="0.3">
      <c r="B18" s="8">
        <v>9</v>
      </c>
      <c r="C18" s="45" t="s">
        <v>14</v>
      </c>
      <c r="D18" s="56" t="s">
        <v>6</v>
      </c>
      <c r="E18" s="43">
        <v>9</v>
      </c>
      <c r="F18" s="21">
        <f t="shared" si="1"/>
        <v>6.2499999999999995E-3</v>
      </c>
      <c r="G18" s="4">
        <f t="shared" si="0"/>
        <v>5</v>
      </c>
      <c r="H18" s="58"/>
    </row>
    <row r="19" spans="2:17" x14ac:dyDescent="0.3">
      <c r="B19" s="8">
        <v>10</v>
      </c>
      <c r="C19" s="45" t="s">
        <v>15</v>
      </c>
      <c r="D19" s="56" t="s">
        <v>6</v>
      </c>
      <c r="E19" s="43">
        <v>10.25</v>
      </c>
      <c r="F19" s="21">
        <f t="shared" si="1"/>
        <v>7.1180555555555554E-3</v>
      </c>
      <c r="G19" s="4">
        <f t="shared" si="0"/>
        <v>9</v>
      </c>
      <c r="H19" s="58"/>
    </row>
    <row r="20" spans="2:17" x14ac:dyDescent="0.3">
      <c r="B20" s="8">
        <v>11</v>
      </c>
      <c r="C20" s="45" t="s">
        <v>16</v>
      </c>
      <c r="D20" s="56" t="s">
        <v>6</v>
      </c>
      <c r="E20" s="43">
        <v>11</v>
      </c>
      <c r="F20" s="21">
        <f t="shared" si="1"/>
        <v>7.6388888888888886E-3</v>
      </c>
      <c r="G20" s="4">
        <f t="shared" si="0"/>
        <v>11</v>
      </c>
      <c r="H20" s="58"/>
    </row>
    <row r="21" spans="2:17" ht="15" thickBot="1" x14ac:dyDescent="0.35">
      <c r="B21" s="10">
        <v>12</v>
      </c>
      <c r="C21" s="47" t="s">
        <v>17</v>
      </c>
      <c r="D21" s="60" t="s">
        <v>6</v>
      </c>
      <c r="E21" s="43">
        <v>7.25</v>
      </c>
      <c r="F21" s="21">
        <f t="shared" si="1"/>
        <v>5.0347222222222225E-3</v>
      </c>
      <c r="G21" s="11">
        <f t="shared" si="0"/>
        <v>1</v>
      </c>
      <c r="H21" s="61"/>
    </row>
    <row r="22" spans="2:17" x14ac:dyDescent="0.3">
      <c r="B22" s="14">
        <v>0</v>
      </c>
      <c r="C22" s="44" t="s">
        <v>40</v>
      </c>
      <c r="D22" s="62" t="s">
        <v>18</v>
      </c>
      <c r="E22" s="63">
        <v>0</v>
      </c>
      <c r="F22" s="18">
        <v>0</v>
      </c>
      <c r="G22" s="19">
        <v>0</v>
      </c>
      <c r="H22" s="64"/>
    </row>
    <row r="23" spans="2:17" x14ac:dyDescent="0.3">
      <c r="B23" s="8">
        <v>0</v>
      </c>
      <c r="C23" s="45" t="s">
        <v>41</v>
      </c>
      <c r="D23" s="56" t="s">
        <v>18</v>
      </c>
      <c r="E23" s="65">
        <v>0</v>
      </c>
      <c r="F23" s="15">
        <v>0</v>
      </c>
      <c r="G23" s="12">
        <v>0</v>
      </c>
      <c r="H23" s="66"/>
    </row>
    <row r="24" spans="2:17" ht="15" thickBot="1" x14ac:dyDescent="0.35">
      <c r="B24" s="9">
        <v>0</v>
      </c>
      <c r="C24" s="48" t="s">
        <v>42</v>
      </c>
      <c r="D24" s="67" t="s">
        <v>18</v>
      </c>
      <c r="E24" s="68">
        <v>0</v>
      </c>
      <c r="F24" s="16">
        <v>0</v>
      </c>
      <c r="G24" s="13">
        <v>0</v>
      </c>
      <c r="H24" s="69"/>
    </row>
    <row r="25" spans="2:17" x14ac:dyDescent="0.3">
      <c r="B25" s="79" t="s">
        <v>37</v>
      </c>
      <c r="C25" s="80"/>
      <c r="D25" s="83">
        <f>C8+E8</f>
        <v>43196.333333333336</v>
      </c>
      <c r="E25" s="84"/>
      <c r="F25" s="50"/>
      <c r="G25" s="6"/>
      <c r="H25" s="23"/>
      <c r="I25" s="24"/>
      <c r="J25" s="23"/>
    </row>
    <row r="26" spans="2:17" ht="16.2" thickBot="1" x14ac:dyDescent="0.35">
      <c r="B26" s="81" t="s">
        <v>28</v>
      </c>
      <c r="C26" s="82"/>
      <c r="D26" s="77">
        <f ca="1">C8+F64</f>
        <v>43197.609506795437</v>
      </c>
      <c r="E26" s="78"/>
      <c r="F26" s="51">
        <f ca="1">+SUM(G29:G64)</f>
        <v>1.2761734621050342</v>
      </c>
      <c r="G26" s="85" t="s">
        <v>53</v>
      </c>
      <c r="H26" s="86"/>
      <c r="I26" s="86"/>
      <c r="J26" s="86"/>
      <c r="K26" s="86"/>
      <c r="L26" s="86"/>
    </row>
    <row r="27" spans="2:17" ht="15" thickBot="1" x14ac:dyDescent="0.35"/>
    <row r="28" spans="2:17" x14ac:dyDescent="0.3">
      <c r="B28" s="25" t="s">
        <v>19</v>
      </c>
      <c r="C28" s="26" t="s">
        <v>38</v>
      </c>
      <c r="D28" s="26" t="s">
        <v>1</v>
      </c>
      <c r="E28" s="26" t="s">
        <v>20</v>
      </c>
      <c r="F28" s="26" t="s">
        <v>36</v>
      </c>
      <c r="G28" s="26" t="s">
        <v>21</v>
      </c>
      <c r="H28" s="26" t="s">
        <v>22</v>
      </c>
      <c r="I28" s="53" t="s">
        <v>23</v>
      </c>
      <c r="J28" s="53" t="s">
        <v>24</v>
      </c>
      <c r="K28" s="53" t="s">
        <v>25</v>
      </c>
      <c r="L28" s="27" t="s">
        <v>26</v>
      </c>
      <c r="M28" s="27" t="s">
        <v>27</v>
      </c>
    </row>
    <row r="29" spans="2:17" x14ac:dyDescent="0.3">
      <c r="B29" s="28">
        <v>1</v>
      </c>
      <c r="C29" s="29">
        <f ca="1">+OFFSET(Summary!B$9,Summary!B29,0)</f>
        <v>1</v>
      </c>
      <c r="D29" s="29" t="str">
        <f ca="1">+OFFSET(Summary!B$9,Summary!C29,1)</f>
        <v>Runner 1</v>
      </c>
      <c r="E29" s="70">
        <f>E8</f>
        <v>0.33333333333333331</v>
      </c>
      <c r="F29" s="30">
        <f ca="1">+E30</f>
        <v>0.35905167725694442</v>
      </c>
      <c r="G29" s="31">
        <f ca="1">+M29*OFFSET(Summary!B$9,Summary!C29,4)</f>
        <v>2.5718343923611109E-2</v>
      </c>
      <c r="H29" s="23"/>
      <c r="I29" s="71">
        <v>3.9</v>
      </c>
      <c r="J29" s="72">
        <v>3.2810000000000001</v>
      </c>
      <c r="K29" s="72">
        <v>-9.843</v>
      </c>
      <c r="L29" s="54">
        <f>+J29+K29</f>
        <v>-6.5619999999999994</v>
      </c>
      <c r="M29" s="32">
        <f>+I29+J29/P30+K29/Q30</f>
        <v>3.8983594999999998</v>
      </c>
      <c r="P29" s="20" t="s">
        <v>33</v>
      </c>
      <c r="Q29" s="20" t="s">
        <v>34</v>
      </c>
    </row>
    <row r="30" spans="2:17" x14ac:dyDescent="0.3">
      <c r="B30" s="28">
        <v>2</v>
      </c>
      <c r="C30" s="29">
        <f ca="1">+OFFSET(Summary!B$9,Summary!B30,0)</f>
        <v>2</v>
      </c>
      <c r="D30" s="29" t="str">
        <f ca="1">+OFFSET(Summary!B$9,Summary!C30,1)</f>
        <v>Runner 2</v>
      </c>
      <c r="E30" s="30">
        <f ca="1">+E29+G29</f>
        <v>0.35905167725694442</v>
      </c>
      <c r="F30" s="30">
        <f t="shared" ref="F30:F63" ca="1" si="2">+E31</f>
        <v>0.37664880607638884</v>
      </c>
      <c r="G30" s="31">
        <f ca="1">+M30*OFFSET(Summary!B$9,Summary!C30,4)</f>
        <v>1.7597128819444443E-2</v>
      </c>
      <c r="H30" s="23"/>
      <c r="I30" s="71">
        <v>3</v>
      </c>
      <c r="J30" s="72">
        <v>108.273</v>
      </c>
      <c r="K30" s="72">
        <v>-36.090999999999994</v>
      </c>
      <c r="L30" s="54">
        <f t="shared" ref="L30:L64" si="3">+J30+K30</f>
        <v>72.182000000000002</v>
      </c>
      <c r="M30" s="32">
        <f t="shared" ref="M30:M64" si="4">+I30+J30/1000+K30/2000</f>
        <v>3.0902275000000001</v>
      </c>
      <c r="P30" s="33">
        <v>1000</v>
      </c>
      <c r="Q30" s="33">
        <v>2000</v>
      </c>
    </row>
    <row r="31" spans="2:17" x14ac:dyDescent="0.3">
      <c r="B31" s="28">
        <v>3</v>
      </c>
      <c r="C31" s="29">
        <f ca="1">+OFFSET(Summary!B$9,Summary!B31,0)</f>
        <v>3</v>
      </c>
      <c r="D31" s="29" t="str">
        <f ca="1">+OFFSET(Summary!B$9,Summary!C31,1)</f>
        <v>Runner 3</v>
      </c>
      <c r="E31" s="30">
        <f t="shared" ref="E31:E64" ca="1" si="5">+E30+G30</f>
        <v>0.37664880607638884</v>
      </c>
      <c r="F31" s="30">
        <f t="shared" ca="1" si="2"/>
        <v>0.42282521857638883</v>
      </c>
      <c r="G31" s="31">
        <f ca="1">+M31*OFFSET(Summary!B$9,Summary!C31,4)</f>
        <v>4.6176412499999993E-2</v>
      </c>
      <c r="H31" s="23"/>
      <c r="I31" s="71">
        <v>8.6999999999999993</v>
      </c>
      <c r="J31" s="72">
        <v>121.39700000000008</v>
      </c>
      <c r="K31" s="72">
        <v>-144.36400000000006</v>
      </c>
      <c r="L31" s="54">
        <f t="shared" si="3"/>
        <v>-22.966999999999985</v>
      </c>
      <c r="M31" s="32">
        <f t="shared" si="4"/>
        <v>8.7492149999999995</v>
      </c>
      <c r="Q31" s="20" t="s">
        <v>31</v>
      </c>
    </row>
    <row r="32" spans="2:17" x14ac:dyDescent="0.3">
      <c r="B32" s="28">
        <v>4</v>
      </c>
      <c r="C32" s="29">
        <f ca="1">+OFFSET(Summary!B$9,Summary!B32,0)</f>
        <v>4</v>
      </c>
      <c r="D32" s="29" t="str">
        <f ca="1">+OFFSET(Summary!B$9,Summary!C32,1)</f>
        <v>Runner 4</v>
      </c>
      <c r="E32" s="30">
        <f t="shared" ca="1" si="5"/>
        <v>0.42282521857638883</v>
      </c>
      <c r="F32" s="30">
        <f t="shared" ca="1" si="2"/>
        <v>0.44804608350694436</v>
      </c>
      <c r="G32" s="31">
        <f ca="1">+M32*OFFSET(Summary!B$9,Summary!C32,4)</f>
        <v>2.5220864930555555E-2</v>
      </c>
      <c r="H32" s="23"/>
      <c r="I32" s="71">
        <v>3.3</v>
      </c>
      <c r="J32" s="72">
        <v>22.966999999999995</v>
      </c>
      <c r="K32" s="72">
        <v>-42.652999999999992</v>
      </c>
      <c r="L32" s="54">
        <f t="shared" si="3"/>
        <v>-19.685999999999996</v>
      </c>
      <c r="M32" s="32">
        <f t="shared" si="4"/>
        <v>3.3016405</v>
      </c>
      <c r="P32" s="20" t="s">
        <v>29</v>
      </c>
      <c r="Q32" s="34">
        <v>0</v>
      </c>
    </row>
    <row r="33" spans="2:17" x14ac:dyDescent="0.3">
      <c r="B33" s="28">
        <v>5</v>
      </c>
      <c r="C33" s="29">
        <f ca="1">+OFFSET(Summary!B$9,Summary!B33,0)</f>
        <v>5</v>
      </c>
      <c r="D33" s="29" t="str">
        <f ca="1">+OFFSET(Summary!B$9,Summary!C33,1)</f>
        <v>Runner 5</v>
      </c>
      <c r="E33" s="30">
        <f t="shared" ca="1" si="5"/>
        <v>0.44804608350694436</v>
      </c>
      <c r="F33" s="30">
        <f t="shared" ca="1" si="2"/>
        <v>0.49888542465277769</v>
      </c>
      <c r="G33" s="31">
        <f ca="1">+M33*OFFSET(Summary!B$9,Summary!C33,4)</f>
        <v>5.0839341145833328E-2</v>
      </c>
      <c r="H33" s="23"/>
      <c r="I33" s="71">
        <v>6.8</v>
      </c>
      <c r="J33" s="72">
        <v>177.17400000000001</v>
      </c>
      <c r="K33" s="72">
        <v>-9.8430000000000177</v>
      </c>
      <c r="L33" s="54">
        <f t="shared" si="3"/>
        <v>167.33099999999999</v>
      </c>
      <c r="M33" s="32">
        <f t="shared" si="4"/>
        <v>6.9722524999999997</v>
      </c>
      <c r="P33" s="20" t="s">
        <v>30</v>
      </c>
      <c r="Q33" s="34">
        <v>-0.05</v>
      </c>
    </row>
    <row r="34" spans="2:17" x14ac:dyDescent="0.3">
      <c r="B34" s="28">
        <v>6</v>
      </c>
      <c r="C34" s="29">
        <f ca="1">+OFFSET(Summary!B$9,Summary!B34,0)</f>
        <v>6</v>
      </c>
      <c r="D34" s="29" t="str">
        <f ca="1">+OFFSET(Summary!B$9,Summary!C34,1)</f>
        <v>Runner 6</v>
      </c>
      <c r="E34" s="30">
        <f t="shared" ca="1" si="5"/>
        <v>0.49888542465277769</v>
      </c>
      <c r="F34" s="30">
        <f t="shared" ca="1" si="2"/>
        <v>0.53722651041666658</v>
      </c>
      <c r="G34" s="31">
        <f ca="1">+M34*OFFSET(Summary!B$9,Summary!C34,4)</f>
        <v>3.8341085763888887E-2</v>
      </c>
      <c r="H34" s="23"/>
      <c r="I34" s="71">
        <v>6</v>
      </c>
      <c r="J34" s="72">
        <v>606.98500000000013</v>
      </c>
      <c r="K34" s="72">
        <v>-223.10800000000006</v>
      </c>
      <c r="L34" s="54">
        <f t="shared" si="3"/>
        <v>383.87700000000007</v>
      </c>
      <c r="M34" s="32">
        <f t="shared" si="4"/>
        <v>6.495431</v>
      </c>
      <c r="P34" s="20" t="s">
        <v>32</v>
      </c>
      <c r="Q34" s="34">
        <v>0.15</v>
      </c>
    </row>
    <row r="35" spans="2:17" x14ac:dyDescent="0.3">
      <c r="B35" s="28">
        <v>7</v>
      </c>
      <c r="C35" s="29">
        <f ca="1">+OFFSET(Summary!B$9,Summary!B35,0)</f>
        <v>7</v>
      </c>
      <c r="D35" s="29" t="str">
        <f ca="1">+OFFSET(Summary!B$9,Summary!C35,1)</f>
        <v>Runner 7</v>
      </c>
      <c r="E35" s="30">
        <f t="shared" ca="1" si="5"/>
        <v>0.53722651041666658</v>
      </c>
      <c r="F35" s="30">
        <f t="shared" ca="1" si="2"/>
        <v>0.61485319385416659</v>
      </c>
      <c r="G35" s="31">
        <f ca="1">+M35*OFFSET(Summary!B$9,Summary!C35,4)</f>
        <v>7.7626683437499996E-2</v>
      </c>
      <c r="H35" s="23"/>
      <c r="I35" s="71">
        <v>12.1</v>
      </c>
      <c r="J35" s="72">
        <v>341.2240000000001</v>
      </c>
      <c r="K35" s="72">
        <v>-843.21699999999942</v>
      </c>
      <c r="L35" s="54">
        <f t="shared" si="3"/>
        <v>-501.99299999999931</v>
      </c>
      <c r="M35" s="32">
        <f t="shared" si="4"/>
        <v>12.0196155</v>
      </c>
    </row>
    <row r="36" spans="2:17" x14ac:dyDescent="0.3">
      <c r="B36" s="28">
        <v>8</v>
      </c>
      <c r="C36" s="29">
        <f ca="1">+OFFSET(Summary!B$9,Summary!B36,0)</f>
        <v>8</v>
      </c>
      <c r="D36" s="29" t="str">
        <f ca="1">+OFFSET(Summary!B$9,Summary!C36,1)</f>
        <v>Runner 8</v>
      </c>
      <c r="E36" s="30">
        <f t="shared" ca="1" si="5"/>
        <v>0.61485319385416659</v>
      </c>
      <c r="F36" s="30">
        <f t="shared" ca="1" si="2"/>
        <v>0.67541843760416653</v>
      </c>
      <c r="G36" s="31">
        <f ca="1">+M36*OFFSET(Summary!B$9,Summary!C36,4)</f>
        <v>6.056524374999999E-2</v>
      </c>
      <c r="H36" s="23"/>
      <c r="I36" s="71">
        <v>9.3000000000000007</v>
      </c>
      <c r="J36" s="72">
        <v>479.0259999999999</v>
      </c>
      <c r="K36" s="72">
        <v>-177.17399999999986</v>
      </c>
      <c r="L36" s="54">
        <f t="shared" si="3"/>
        <v>301.85200000000003</v>
      </c>
      <c r="M36" s="32">
        <f t="shared" si="4"/>
        <v>9.6904389999999996</v>
      </c>
    </row>
    <row r="37" spans="2:17" x14ac:dyDescent="0.3">
      <c r="B37" s="28">
        <v>9</v>
      </c>
      <c r="C37" s="29">
        <f ca="1">+OFFSET(Summary!B$9,Summary!B37,0)</f>
        <v>9</v>
      </c>
      <c r="D37" s="29" t="str">
        <f ca="1">+OFFSET(Summary!B$9,Summary!C37,1)</f>
        <v>Runner 9</v>
      </c>
      <c r="E37" s="30">
        <f t="shared" ca="1" si="5"/>
        <v>0.67541843760416653</v>
      </c>
      <c r="F37" s="30">
        <f t="shared" ca="1" si="2"/>
        <v>0.69469090635416653</v>
      </c>
      <c r="G37" s="31">
        <f ca="1">+M37*OFFSET(Summary!B$9,Summary!C37,4)</f>
        <v>1.9272468750000001E-2</v>
      </c>
      <c r="H37" s="23"/>
      <c r="I37" s="71">
        <v>3.1</v>
      </c>
      <c r="J37" s="72">
        <v>127.95899999999995</v>
      </c>
      <c r="K37" s="72">
        <v>-288.72799999999995</v>
      </c>
      <c r="L37" s="54">
        <f t="shared" si="3"/>
        <v>-160.76900000000001</v>
      </c>
      <c r="M37" s="32">
        <f t="shared" si="4"/>
        <v>3.0835950000000003</v>
      </c>
      <c r="P37" s="20" t="s">
        <v>35</v>
      </c>
      <c r="Q37" s="35">
        <v>41383.770833333336</v>
      </c>
    </row>
    <row r="38" spans="2:17" x14ac:dyDescent="0.3">
      <c r="B38" s="28">
        <v>10</v>
      </c>
      <c r="C38" s="29">
        <f ca="1">+OFFSET(Summary!B$9,Summary!B38,0)</f>
        <v>10</v>
      </c>
      <c r="D38" s="29" t="str">
        <f ca="1">+OFFSET(Summary!B$9,Summary!C38,1)</f>
        <v>Runner 10</v>
      </c>
      <c r="E38" s="30">
        <f t="shared" ca="1" si="5"/>
        <v>0.69469090635416653</v>
      </c>
      <c r="F38" s="30">
        <f t="shared" ca="1" si="2"/>
        <v>0.71280132883680547</v>
      </c>
      <c r="G38" s="31">
        <f ca="1">+M38*OFFSET(Summary!B$9,Summary!C38,4)</f>
        <v>1.8110422482638892E-2</v>
      </c>
      <c r="H38" s="23"/>
      <c r="I38" s="71">
        <v>2.5</v>
      </c>
      <c r="J38" s="72">
        <v>118.11599999999996</v>
      </c>
      <c r="K38" s="72">
        <v>-147.64499999999995</v>
      </c>
      <c r="L38" s="54">
        <f t="shared" si="3"/>
        <v>-29.528999999999996</v>
      </c>
      <c r="M38" s="32">
        <f t="shared" si="4"/>
        <v>2.5442935000000002</v>
      </c>
      <c r="P38" s="20" t="s">
        <v>35</v>
      </c>
      <c r="Q38" s="35">
        <v>41384.270833333336</v>
      </c>
    </row>
    <row r="39" spans="2:17" x14ac:dyDescent="0.3">
      <c r="B39" s="28">
        <v>11</v>
      </c>
      <c r="C39" s="29">
        <f ca="1">+OFFSET(Summary!B$9,Summary!B39,0)</f>
        <v>11</v>
      </c>
      <c r="D39" s="29" t="str">
        <f ca="1">+OFFSET(Summary!B$9,Summary!C39,1)</f>
        <v>Runner 11</v>
      </c>
      <c r="E39" s="30">
        <f t="shared" ca="1" si="5"/>
        <v>0.71280132883680547</v>
      </c>
      <c r="F39" s="30">
        <f t="shared" ca="1" si="2"/>
        <v>0.74032854619791655</v>
      </c>
      <c r="G39" s="31">
        <f ca="1">+M39*OFFSET(Summary!B$9,Summary!C39,4)</f>
        <v>2.7527217361111109E-2</v>
      </c>
      <c r="H39" s="23"/>
      <c r="I39" s="71">
        <v>3.2</v>
      </c>
      <c r="J39" s="72">
        <v>597.14200000000005</v>
      </c>
      <c r="K39" s="72">
        <v>-387.15799999999996</v>
      </c>
      <c r="L39" s="54">
        <f t="shared" si="3"/>
        <v>209.98400000000009</v>
      </c>
      <c r="M39" s="32">
        <f t="shared" si="4"/>
        <v>3.6035629999999998</v>
      </c>
    </row>
    <row r="40" spans="2:17" x14ac:dyDescent="0.3">
      <c r="B40" s="28">
        <v>12</v>
      </c>
      <c r="C40" s="29">
        <f ca="1">+OFFSET(Summary!B$9,Summary!B40,0)</f>
        <v>12</v>
      </c>
      <c r="D40" s="29" t="str">
        <f ca="1">+OFFSET(Summary!B$9,Summary!C40,1)</f>
        <v>Runner 12</v>
      </c>
      <c r="E40" s="30">
        <f t="shared" ca="1" si="5"/>
        <v>0.74032854619791655</v>
      </c>
      <c r="F40" s="30">
        <f t="shared" ca="1" si="2"/>
        <v>0.76827733647569429</v>
      </c>
      <c r="G40" s="31">
        <f ca="1">+M40*OFFSET(Summary!B$9,Summary!C40,4)</f>
        <v>2.7948790277777785E-2</v>
      </c>
      <c r="H40" s="23"/>
      <c r="I40" s="71">
        <v>5</v>
      </c>
      <c r="J40" s="72">
        <v>1171.3170000000002</v>
      </c>
      <c r="K40" s="72">
        <v>-1240.2179999999996</v>
      </c>
      <c r="L40" s="54">
        <f t="shared" si="3"/>
        <v>-68.900999999999385</v>
      </c>
      <c r="M40" s="32">
        <f t="shared" si="4"/>
        <v>5.5512080000000008</v>
      </c>
    </row>
    <row r="41" spans="2:17" x14ac:dyDescent="0.3">
      <c r="B41" s="28">
        <v>13</v>
      </c>
      <c r="C41" s="29">
        <f ca="1">+OFFSET(Summary!B$9,Summary!B41-12,0)</f>
        <v>1</v>
      </c>
      <c r="D41" s="29" t="str">
        <f ca="1">+OFFSET(Summary!B$9,Summary!C41,1)</f>
        <v>Runner 1</v>
      </c>
      <c r="E41" s="30">
        <f t="shared" ca="1" si="5"/>
        <v>0.76827733647569429</v>
      </c>
      <c r="F41" s="30">
        <f t="shared" ca="1" si="2"/>
        <v>0.7985054959895832</v>
      </c>
      <c r="G41" s="31">
        <f ca="1">+M41*OFFSET(Summary!B$9,Summary!C41,4)*(1+$Q$33)</f>
        <v>3.0228159513888891E-2</v>
      </c>
      <c r="H41" s="23"/>
      <c r="I41" s="71">
        <v>4.5999999999999996</v>
      </c>
      <c r="J41" s="72">
        <v>603.70400000000006</v>
      </c>
      <c r="K41" s="72">
        <v>-761.19200000000001</v>
      </c>
      <c r="L41" s="54">
        <f t="shared" si="3"/>
        <v>-157.48799999999994</v>
      </c>
      <c r="M41" s="32">
        <f t="shared" si="4"/>
        <v>4.8231080000000004</v>
      </c>
    </row>
    <row r="42" spans="2:17" x14ac:dyDescent="0.3">
      <c r="B42" s="28">
        <v>14</v>
      </c>
      <c r="C42" s="29">
        <f ca="1">+OFFSET(Summary!B$9,Summary!B42-12,0)</f>
        <v>2</v>
      </c>
      <c r="D42" s="29" t="str">
        <f ca="1">+OFFSET(Summary!B$9,Summary!C42,1)</f>
        <v>Runner 2</v>
      </c>
      <c r="E42" s="30">
        <f t="shared" ca="1" si="5"/>
        <v>0.7985054959895832</v>
      </c>
      <c r="F42" s="30">
        <f t="shared" ca="1" si="2"/>
        <v>0.8165616962569443</v>
      </c>
      <c r="G42" s="31">
        <f ca="1">+M42*OFFSET(Summary!B$9,Summary!C42,4)*(1+$Q$33)</f>
        <v>1.8056200267361107E-2</v>
      </c>
      <c r="H42" s="23"/>
      <c r="I42" s="71">
        <v>3.3</v>
      </c>
      <c r="J42" s="72">
        <v>232.95099999999999</v>
      </c>
      <c r="K42" s="72">
        <v>-390.43899999999996</v>
      </c>
      <c r="L42" s="54">
        <f t="shared" si="3"/>
        <v>-157.48799999999997</v>
      </c>
      <c r="M42" s="32">
        <f t="shared" si="4"/>
        <v>3.3377314999999999</v>
      </c>
    </row>
    <row r="43" spans="2:17" x14ac:dyDescent="0.3">
      <c r="B43" s="28">
        <v>15</v>
      </c>
      <c r="C43" s="29">
        <f ca="1">+OFFSET(Summary!B$9,Summary!B43-12,0)</f>
        <v>3</v>
      </c>
      <c r="D43" s="29" t="str">
        <f ca="1">+OFFSET(Summary!B$9,Summary!C43,1)</f>
        <v>Runner 3</v>
      </c>
      <c r="E43" s="30">
        <f t="shared" ca="1" si="5"/>
        <v>0.8165616962569443</v>
      </c>
      <c r="F43" s="30">
        <f t="shared" ca="1" si="2"/>
        <v>0.84092447317361096</v>
      </c>
      <c r="G43" s="31">
        <f ca="1">+M43*OFFSET(Summary!B$9,Summary!C43,4)*(1+$Q$33)</f>
        <v>2.4362776916666658E-2</v>
      </c>
      <c r="H43" s="23"/>
      <c r="I43" s="71">
        <v>4.8</v>
      </c>
      <c r="J43" s="72">
        <v>72.182000000000002</v>
      </c>
      <c r="K43" s="72">
        <v>-26.248000000000005</v>
      </c>
      <c r="L43" s="54">
        <f t="shared" si="3"/>
        <v>45.933999999999997</v>
      </c>
      <c r="M43" s="32">
        <f t="shared" si="4"/>
        <v>4.8590579999999992</v>
      </c>
    </row>
    <row r="44" spans="2:17" x14ac:dyDescent="0.3">
      <c r="B44" s="28">
        <v>16</v>
      </c>
      <c r="C44" s="29">
        <f ca="1">+OFFSET(Summary!B$9,Summary!B44-12,0)</f>
        <v>4</v>
      </c>
      <c r="D44" s="29" t="str">
        <f ca="1">+OFFSET(Summary!B$9,Summary!C44,1)</f>
        <v>Runner 4</v>
      </c>
      <c r="E44" s="30">
        <f t="shared" ca="1" si="5"/>
        <v>0.84092447317361096</v>
      </c>
      <c r="F44" s="30">
        <f t="shared" ca="1" si="2"/>
        <v>0.87183375530902762</v>
      </c>
      <c r="G44" s="31">
        <f ca="1">+M44*OFFSET(Summary!B$9,Summary!C44,4)*(1+$Q$33)</f>
        <v>3.090928213541666E-2</v>
      </c>
      <c r="H44" s="23"/>
      <c r="I44" s="71">
        <v>3.9</v>
      </c>
      <c r="J44" s="72">
        <v>564.33199999999999</v>
      </c>
      <c r="K44" s="72">
        <v>-410.125</v>
      </c>
      <c r="L44" s="54">
        <f t="shared" si="3"/>
        <v>154.20699999999999</v>
      </c>
      <c r="M44" s="32">
        <f t="shared" si="4"/>
        <v>4.2592694999999994</v>
      </c>
    </row>
    <row r="45" spans="2:17" x14ac:dyDescent="0.3">
      <c r="B45" s="28">
        <v>17</v>
      </c>
      <c r="C45" s="29">
        <f ca="1">+OFFSET(Summary!B$9,Summary!B45-12,0)</f>
        <v>5</v>
      </c>
      <c r="D45" s="29" t="str">
        <f ca="1">+OFFSET(Summary!B$9,Summary!C45,1)</f>
        <v>Runner 5</v>
      </c>
      <c r="E45" s="30">
        <f t="shared" ca="1" si="5"/>
        <v>0.87183375530902762</v>
      </c>
      <c r="F45" s="30">
        <f t="shared" ca="1" si="2"/>
        <v>0.90239393421527758</v>
      </c>
      <c r="G45" s="31">
        <f ca="1">+M45*OFFSET(Summary!B$9,Summary!C45,4)*(1+$Q$33)</f>
        <v>3.0560178906249996E-2</v>
      </c>
      <c r="H45" s="23"/>
      <c r="I45" s="71">
        <v>4.0999999999999996</v>
      </c>
      <c r="J45" s="72">
        <v>508.55500000000001</v>
      </c>
      <c r="K45" s="72">
        <v>-393.72</v>
      </c>
      <c r="L45" s="54">
        <f t="shared" si="3"/>
        <v>114.83499999999998</v>
      </c>
      <c r="M45" s="32">
        <f t="shared" si="4"/>
        <v>4.4116949999999999</v>
      </c>
    </row>
    <row r="46" spans="2:17" x14ac:dyDescent="0.3">
      <c r="B46" s="28">
        <v>18</v>
      </c>
      <c r="C46" s="29">
        <f ca="1">+OFFSET(Summary!B$9,Summary!B46-12,0)</f>
        <v>6</v>
      </c>
      <c r="D46" s="29" t="str">
        <f ca="1">+OFFSET(Summary!B$9,Summary!C46,1)</f>
        <v>Runner 6</v>
      </c>
      <c r="E46" s="30">
        <f t="shared" ca="1" si="5"/>
        <v>0.90239393421527758</v>
      </c>
      <c r="F46" s="30">
        <f t="shared" ca="1" si="2"/>
        <v>0.92115672383333314</v>
      </c>
      <c r="G46" s="31">
        <f ca="1">+M46*OFFSET(Summary!B$9,Summary!C46,4)*(1+$Q$33)</f>
        <v>1.8762789618055553E-2</v>
      </c>
      <c r="H46" s="23"/>
      <c r="I46" s="71">
        <v>3.3</v>
      </c>
      <c r="J46" s="72">
        <v>72.181999999999903</v>
      </c>
      <c r="K46" s="72">
        <v>-52.495999999999924</v>
      </c>
      <c r="L46" s="54">
        <f t="shared" si="3"/>
        <v>19.685999999999979</v>
      </c>
      <c r="M46" s="32">
        <f t="shared" si="4"/>
        <v>3.3459339999999997</v>
      </c>
    </row>
    <row r="47" spans="2:17" x14ac:dyDescent="0.3">
      <c r="B47" s="28">
        <v>19</v>
      </c>
      <c r="C47" s="29">
        <f ca="1">+OFFSET(Summary!B$9,Summary!B47-12,0)</f>
        <v>7</v>
      </c>
      <c r="D47" s="29" t="str">
        <f ca="1">+OFFSET(Summary!B$9,Summary!C47,1)</f>
        <v>Runner 7</v>
      </c>
      <c r="E47" s="30">
        <f t="shared" ca="1" si="5"/>
        <v>0.92115672383333314</v>
      </c>
      <c r="F47" s="30">
        <f t="shared" ca="1" si="2"/>
        <v>0.9589258457291665</v>
      </c>
      <c r="G47" s="31">
        <f ca="1">+M47*OFFSET(Summary!B$9,Summary!C47,4)*(1+$Q$33)</f>
        <v>3.7769121895833334E-2</v>
      </c>
      <c r="H47" s="23"/>
      <c r="I47" s="71">
        <v>5.9</v>
      </c>
      <c r="J47" s="72">
        <v>492.15000000000015</v>
      </c>
      <c r="K47" s="72">
        <v>-472.46400000000011</v>
      </c>
      <c r="L47" s="54">
        <f t="shared" si="3"/>
        <v>19.686000000000035</v>
      </c>
      <c r="M47" s="32">
        <f t="shared" si="4"/>
        <v>6.1559180000000007</v>
      </c>
    </row>
    <row r="48" spans="2:17" x14ac:dyDescent="0.3">
      <c r="B48" s="28">
        <v>20</v>
      </c>
      <c r="C48" s="29">
        <f ca="1">+OFFSET(Summary!B$9,Summary!B48-12,0)</f>
        <v>8</v>
      </c>
      <c r="D48" s="29" t="str">
        <f ca="1">+OFFSET(Summary!B$9,Summary!C48,1)</f>
        <v>Runner 8</v>
      </c>
      <c r="E48" s="30">
        <f t="shared" ca="1" si="5"/>
        <v>0.9589258457291665</v>
      </c>
      <c r="F48" s="30">
        <f t="shared" ca="1" si="2"/>
        <v>0.97418885447916648</v>
      </c>
      <c r="G48" s="31">
        <f ca="1">+M48*OFFSET(Summary!B$9,Summary!C48,4)*(1+$Q$33)</f>
        <v>1.5263008749999996E-2</v>
      </c>
      <c r="H48" s="23"/>
      <c r="I48" s="71">
        <v>2.4</v>
      </c>
      <c r="J48" s="72">
        <v>344.505</v>
      </c>
      <c r="K48" s="72">
        <v>-347.786</v>
      </c>
      <c r="L48" s="54">
        <f t="shared" si="3"/>
        <v>-3.2810000000000059</v>
      </c>
      <c r="M48" s="32">
        <f t="shared" si="4"/>
        <v>2.5706119999999997</v>
      </c>
    </row>
    <row r="49" spans="2:13" x14ac:dyDescent="0.3">
      <c r="B49" s="28">
        <v>21</v>
      </c>
      <c r="C49" s="29">
        <f ca="1">+OFFSET(Summary!B$9,Summary!B49-12,0)</f>
        <v>9</v>
      </c>
      <c r="D49" s="29" t="str">
        <f ca="1">+OFFSET(Summary!B$9,Summary!C49,1)</f>
        <v>Runner 9</v>
      </c>
      <c r="E49" s="30">
        <f t="shared" ca="1" si="5"/>
        <v>0.97418885447916648</v>
      </c>
      <c r="F49" s="30">
        <f t="shared" ca="1" si="2"/>
        <v>1.0082193477604164</v>
      </c>
      <c r="G49" s="31">
        <f ca="1">+M49*OFFSET(Summary!B$9,Summary!C49,4)*(1+$Q$33)</f>
        <v>3.4030493281249991E-2</v>
      </c>
      <c r="H49" s="23"/>
      <c r="I49" s="71">
        <v>5.3</v>
      </c>
      <c r="J49" s="72">
        <v>705.41499999999974</v>
      </c>
      <c r="K49" s="72">
        <v>-547.92699999999968</v>
      </c>
      <c r="L49" s="54">
        <f t="shared" si="3"/>
        <v>157.48800000000006</v>
      </c>
      <c r="M49" s="32">
        <f t="shared" si="4"/>
        <v>5.7314514999999995</v>
      </c>
    </row>
    <row r="50" spans="2:13" x14ac:dyDescent="0.3">
      <c r="B50" s="28">
        <v>22</v>
      </c>
      <c r="C50" s="29">
        <f ca="1">+OFFSET(Summary!B$9,Summary!B50-12,0)</f>
        <v>10</v>
      </c>
      <c r="D50" s="29" t="str">
        <f ca="1">+OFFSET(Summary!B$9,Summary!C50,1)</f>
        <v>Runner 10</v>
      </c>
      <c r="E50" s="30">
        <f t="shared" ca="1" si="5"/>
        <v>1.0082193477604164</v>
      </c>
      <c r="F50" s="30">
        <f t="shared" ca="1" si="2"/>
        <v>1.0508445270789928</v>
      </c>
      <c r="G50" s="31">
        <f ca="1">+M50*OFFSET(Summary!B$9,Summary!C50,4)*(1+$Q$33)</f>
        <v>4.2625179318576387E-2</v>
      </c>
      <c r="H50" s="23"/>
      <c r="I50" s="71">
        <v>6</v>
      </c>
      <c r="J50" s="72">
        <v>452.77800000000002</v>
      </c>
      <c r="K50" s="72">
        <v>-298.57100000000003</v>
      </c>
      <c r="L50" s="54">
        <f t="shared" si="3"/>
        <v>154.20699999999999</v>
      </c>
      <c r="M50" s="32">
        <f t="shared" si="4"/>
        <v>6.3034924999999999</v>
      </c>
    </row>
    <row r="51" spans="2:13" x14ac:dyDescent="0.3">
      <c r="B51" s="28">
        <v>23</v>
      </c>
      <c r="C51" s="29">
        <f ca="1">+OFFSET(Summary!B$9,Summary!B51-12,0)</f>
        <v>11</v>
      </c>
      <c r="D51" s="29" t="str">
        <f ca="1">+OFFSET(Summary!B$9,Summary!C51,1)</f>
        <v>Runner 11</v>
      </c>
      <c r="E51" s="30">
        <f t="shared" ca="1" si="5"/>
        <v>1.0508445270789928</v>
      </c>
      <c r="F51" s="30">
        <f t="shared" ca="1" si="2"/>
        <v>1.0798490064366317</v>
      </c>
      <c r="G51" s="31">
        <f ca="1">+M51*OFFSET(Summary!B$9,Summary!C51,4)*(1+$Q$33)</f>
        <v>2.9004479357638883E-2</v>
      </c>
      <c r="H51" s="23"/>
      <c r="I51" s="71">
        <v>3.9</v>
      </c>
      <c r="J51" s="72">
        <v>226.3889999999999</v>
      </c>
      <c r="K51" s="72">
        <v>-259.19899999999996</v>
      </c>
      <c r="L51" s="54">
        <f t="shared" si="3"/>
        <v>-32.810000000000059</v>
      </c>
      <c r="M51" s="32">
        <f t="shared" si="4"/>
        <v>3.9967894999999998</v>
      </c>
    </row>
    <row r="52" spans="2:13" x14ac:dyDescent="0.3">
      <c r="B52" s="28">
        <v>24</v>
      </c>
      <c r="C52" s="29">
        <f ca="1">+OFFSET(Summary!B$9,Summary!B52-12,0)</f>
        <v>12</v>
      </c>
      <c r="D52" s="29" t="str">
        <f ca="1">+OFFSET(Summary!B$9,Summary!C52,1)</f>
        <v>Runner 12</v>
      </c>
      <c r="E52" s="30">
        <f t="shared" ca="1" si="5"/>
        <v>1.0798490064366317</v>
      </c>
      <c r="F52" s="30">
        <f t="shared" ca="1" si="2"/>
        <v>1.0969425498177081</v>
      </c>
      <c r="G52" s="31">
        <f ca="1">+M52*OFFSET(Summary!B$9,Summary!C52,4)*(1+$Q$33)</f>
        <v>1.7093543381076392E-2</v>
      </c>
      <c r="H52" s="23"/>
      <c r="I52" s="71">
        <v>3.5</v>
      </c>
      <c r="J52" s="72">
        <v>170.61200000000019</v>
      </c>
      <c r="K52" s="72">
        <v>-193.57900000000018</v>
      </c>
      <c r="L52" s="54">
        <f t="shared" si="3"/>
        <v>-22.966999999999985</v>
      </c>
      <c r="M52" s="32">
        <f t="shared" si="4"/>
        <v>3.5738225000000003</v>
      </c>
    </row>
    <row r="53" spans="2:13" x14ac:dyDescent="0.3">
      <c r="B53" s="28">
        <v>25</v>
      </c>
      <c r="C53" s="29">
        <f ca="1">+OFFSET(Summary!B$9,Summary!B53-24,0)</f>
        <v>1</v>
      </c>
      <c r="D53" s="29" t="str">
        <f ca="1">+OFFSET(Summary!B$9,Summary!C53,1)</f>
        <v>Runner 1</v>
      </c>
      <c r="E53" s="30">
        <f t="shared" ca="1" si="5"/>
        <v>1.0969425498177081</v>
      </c>
      <c r="F53" s="30">
        <f t="shared" ca="1" si="2"/>
        <v>1.1422896718576387</v>
      </c>
      <c r="G53" s="31">
        <f ca="1">+M53*OFFSET(Summary!B$9,Summary!C53,4)*(1+$Q$34)</f>
        <v>4.5347122039930556E-2</v>
      </c>
      <c r="H53" s="23"/>
      <c r="I53" s="71">
        <v>5.9</v>
      </c>
      <c r="J53" s="72">
        <v>252.63700000000017</v>
      </c>
      <c r="K53" s="72">
        <v>-351.06700000000023</v>
      </c>
      <c r="L53" s="54">
        <f t="shared" si="3"/>
        <v>-98.430000000000064</v>
      </c>
      <c r="M53" s="32">
        <f t="shared" si="4"/>
        <v>5.9771035000000001</v>
      </c>
    </row>
    <row r="54" spans="2:13" x14ac:dyDescent="0.3">
      <c r="B54" s="28">
        <v>26</v>
      </c>
      <c r="C54" s="29">
        <f ca="1">+OFFSET(Summary!B$9,Summary!B54-24,0)</f>
        <v>2</v>
      </c>
      <c r="D54" s="29" t="str">
        <f ca="1">+OFFSET(Summary!B$9,Summary!C54,1)</f>
        <v>Runner 2</v>
      </c>
      <c r="E54" s="30">
        <f t="shared" ca="1" si="5"/>
        <v>1.1422896718576387</v>
      </c>
      <c r="F54" s="30">
        <f t="shared" ca="1" si="2"/>
        <v>1.1963530831736109</v>
      </c>
      <c r="G54" s="31">
        <f ca="1">+M54*OFFSET(Summary!B$9,Summary!C54,4)*(1+$Q$34)</f>
        <v>5.4063411315972233E-2</v>
      </c>
      <c r="H54" s="23"/>
      <c r="I54" s="71">
        <v>8.3000000000000007</v>
      </c>
      <c r="J54" s="72">
        <v>429.81100000000004</v>
      </c>
      <c r="K54" s="72">
        <v>-948.20899999999949</v>
      </c>
      <c r="L54" s="54">
        <f t="shared" si="3"/>
        <v>-518.39799999999946</v>
      </c>
      <c r="M54" s="32">
        <f t="shared" si="4"/>
        <v>8.2557065000000023</v>
      </c>
    </row>
    <row r="55" spans="2:13" x14ac:dyDescent="0.3">
      <c r="B55" s="28">
        <v>27</v>
      </c>
      <c r="C55" s="29">
        <f ca="1">+OFFSET(Summary!B$9,Summary!B55-24,0)</f>
        <v>3</v>
      </c>
      <c r="D55" s="29" t="str">
        <f ca="1">+OFFSET(Summary!B$9,Summary!C55,1)</f>
        <v>Runner 3</v>
      </c>
      <c r="E55" s="30">
        <f t="shared" ca="1" si="5"/>
        <v>1.1963530831736109</v>
      </c>
      <c r="F55" s="30">
        <f t="shared" ca="1" si="2"/>
        <v>1.2147505980555553</v>
      </c>
      <c r="G55" s="31">
        <f ca="1">+M55*OFFSET(Summary!B$9,Summary!C55,4)*(1+$Q$34)</f>
        <v>1.8397514881944441E-2</v>
      </c>
      <c r="H55" s="23"/>
      <c r="I55" s="71">
        <v>3</v>
      </c>
      <c r="J55" s="72">
        <v>59.057999999999993</v>
      </c>
      <c r="K55" s="72">
        <v>-55.776999999999994</v>
      </c>
      <c r="L55" s="54">
        <f t="shared" si="3"/>
        <v>3.2809999999999988</v>
      </c>
      <c r="M55" s="32">
        <f t="shared" si="4"/>
        <v>3.0311694999999999</v>
      </c>
    </row>
    <row r="56" spans="2:13" x14ac:dyDescent="0.3">
      <c r="B56" s="28">
        <v>28</v>
      </c>
      <c r="C56" s="29">
        <f ca="1">+OFFSET(Summary!B$9,Summary!B56-24,0)</f>
        <v>4</v>
      </c>
      <c r="D56" s="29" t="str">
        <f ca="1">+OFFSET(Summary!B$9,Summary!C56,1)</f>
        <v>Runner 4</v>
      </c>
      <c r="E56" s="30">
        <f t="shared" ca="1" si="5"/>
        <v>1.2147505980555553</v>
      </c>
      <c r="F56" s="30">
        <f t="shared" ca="1" si="2"/>
        <v>1.2468511721701385</v>
      </c>
      <c r="G56" s="31">
        <f ca="1">+M56*OFFSET(Summary!B$9,Summary!C56,4)*(1+$Q$34)</f>
        <v>3.2100574114583336E-2</v>
      </c>
      <c r="H56" s="23"/>
      <c r="I56" s="71">
        <v>3.6</v>
      </c>
      <c r="J56" s="72">
        <v>118.11600000000003</v>
      </c>
      <c r="K56" s="72">
        <v>-127.95900000000003</v>
      </c>
      <c r="L56" s="54">
        <f t="shared" si="3"/>
        <v>-9.8430000000000035</v>
      </c>
      <c r="M56" s="32">
        <f t="shared" si="4"/>
        <v>3.6541365000000003</v>
      </c>
    </row>
    <row r="57" spans="2:13" x14ac:dyDescent="0.3">
      <c r="B57" s="28">
        <v>29</v>
      </c>
      <c r="C57" s="29">
        <f ca="1">+OFFSET(Summary!B$9,Summary!B57-24,0)</f>
        <v>5</v>
      </c>
      <c r="D57" s="29" t="str">
        <f ca="1">+OFFSET(Summary!B$9,Summary!C57,1)</f>
        <v>Runner 5</v>
      </c>
      <c r="E57" s="30">
        <f t="shared" ca="1" si="5"/>
        <v>1.2468511721701385</v>
      </c>
      <c r="F57" s="30">
        <f t="shared" ca="1" si="2"/>
        <v>1.3100456175868052</v>
      </c>
      <c r="G57" s="31">
        <f ca="1">+M57*OFFSET(Summary!B$9,Summary!C57,4)*(1+$Q$34)</f>
        <v>6.3194445416666661E-2</v>
      </c>
      <c r="H57" s="23"/>
      <c r="I57" s="71">
        <v>7.3</v>
      </c>
      <c r="J57" s="72">
        <v>479.02600000000001</v>
      </c>
      <c r="K57" s="72">
        <v>-485.58800000000008</v>
      </c>
      <c r="L57" s="54">
        <f t="shared" si="3"/>
        <v>-6.5620000000000687</v>
      </c>
      <c r="M57" s="32">
        <f t="shared" si="4"/>
        <v>7.536232</v>
      </c>
    </row>
    <row r="58" spans="2:13" x14ac:dyDescent="0.3">
      <c r="B58" s="28">
        <v>30</v>
      </c>
      <c r="C58" s="29">
        <f ca="1">+OFFSET(Summary!B$9,Summary!B58-24,0)</f>
        <v>6</v>
      </c>
      <c r="D58" s="29" t="str">
        <f ca="1">+OFFSET(Summary!B$9,Summary!C58,1)</f>
        <v>Runner 6</v>
      </c>
      <c r="E58" s="30">
        <f t="shared" ca="1" si="5"/>
        <v>1.3100456175868052</v>
      </c>
      <c r="F58" s="30">
        <f t="shared" ca="1" si="2"/>
        <v>1.3419961486458329</v>
      </c>
      <c r="G58" s="31">
        <f ca="1">+M58*OFFSET(Summary!B$9,Summary!C58,4)*(1+$Q$34)</f>
        <v>3.1950531059027773E-2</v>
      </c>
      <c r="H58" s="23"/>
      <c r="I58" s="71">
        <v>4.3163400000000003</v>
      </c>
      <c r="J58" s="73">
        <v>475.745</v>
      </c>
      <c r="K58" s="73">
        <v>-170.61200000000002</v>
      </c>
      <c r="L58" s="54">
        <f t="shared" si="3"/>
        <v>305.13299999999998</v>
      </c>
      <c r="M58" s="32">
        <f t="shared" si="4"/>
        <v>4.706779</v>
      </c>
    </row>
    <row r="59" spans="2:13" x14ac:dyDescent="0.3">
      <c r="B59" s="28">
        <v>31</v>
      </c>
      <c r="C59" s="29">
        <f ca="1">+OFFSET(Summary!B$9,Summary!B59-24,0)</f>
        <v>7</v>
      </c>
      <c r="D59" s="29" t="str">
        <f ca="1">+OFFSET(Summary!B$9,Summary!C59,1)</f>
        <v>Runner 7</v>
      </c>
      <c r="E59" s="30">
        <f t="shared" ca="1" si="5"/>
        <v>1.3419961486458329</v>
      </c>
      <c r="F59" s="30">
        <f t="shared" ca="1" si="2"/>
        <v>1.3765755160156246</v>
      </c>
      <c r="G59" s="31">
        <f ca="1">+M59*OFFSET(Summary!B$9,Summary!C59,4)*(1+$Q$34)</f>
        <v>3.4579367369791662E-2</v>
      </c>
      <c r="H59" s="23"/>
      <c r="I59" s="71">
        <v>4.5</v>
      </c>
      <c r="J59" s="72">
        <v>337.9430000000001</v>
      </c>
      <c r="K59" s="72">
        <v>-364.19100000000009</v>
      </c>
      <c r="L59" s="54">
        <f t="shared" si="3"/>
        <v>-26.24799999999999</v>
      </c>
      <c r="M59" s="32">
        <f t="shared" si="4"/>
        <v>4.6558475000000001</v>
      </c>
    </row>
    <row r="60" spans="2:13" x14ac:dyDescent="0.3">
      <c r="B60" s="28">
        <v>32</v>
      </c>
      <c r="C60" s="29">
        <f ca="1">+OFFSET(Summary!B$9,Summary!B60-24,0)</f>
        <v>8</v>
      </c>
      <c r="D60" s="29" t="str">
        <f ca="1">+OFFSET(Summary!B$9,Summary!C60,1)</f>
        <v>Runner 8</v>
      </c>
      <c r="E60" s="30">
        <f t="shared" ca="1" si="5"/>
        <v>1.3765755160156246</v>
      </c>
      <c r="F60" s="30">
        <f t="shared" ca="1" si="2"/>
        <v>1.4422903613281246</v>
      </c>
      <c r="G60" s="31">
        <f ca="1">+M60*OFFSET(Summary!B$9,Summary!C60,4)*(1+$Q$34)</f>
        <v>6.5714845312499978E-2</v>
      </c>
      <c r="H60" s="23"/>
      <c r="I60" s="71">
        <v>8.6999999999999993</v>
      </c>
      <c r="J60" s="72">
        <v>944.92799999999977</v>
      </c>
      <c r="K60" s="72">
        <v>-1003.9859999999999</v>
      </c>
      <c r="L60" s="54">
        <f t="shared" si="3"/>
        <v>-59.058000000000106</v>
      </c>
      <c r="M60" s="32">
        <f t="shared" si="4"/>
        <v>9.1429349999999978</v>
      </c>
    </row>
    <row r="61" spans="2:13" x14ac:dyDescent="0.3">
      <c r="B61" s="28">
        <v>33</v>
      </c>
      <c r="C61" s="29">
        <f ca="1">+OFFSET(Summary!B$9,Summary!B61-24,0)</f>
        <v>9</v>
      </c>
      <c r="D61" s="29" t="str">
        <f ca="1">+OFFSET(Summary!B$9,Summary!C61,1)</f>
        <v>Runner 9</v>
      </c>
      <c r="E61" s="30">
        <f t="shared" ca="1" si="5"/>
        <v>1.4422903613281246</v>
      </c>
      <c r="F61" s="30">
        <f t="shared" ca="1" si="2"/>
        <v>1.4702395803906245</v>
      </c>
      <c r="G61" s="31">
        <f ca="1">+M61*OFFSET(Summary!B$9,Summary!C61,4)*(1+$Q$34)</f>
        <v>2.7949219062499996E-2</v>
      </c>
      <c r="H61" s="23"/>
      <c r="I61" s="71">
        <v>3.8</v>
      </c>
      <c r="J61" s="72">
        <v>226.38900000000001</v>
      </c>
      <c r="K61" s="72">
        <v>-275.60400000000004</v>
      </c>
      <c r="L61" s="54">
        <f t="shared" si="3"/>
        <v>-49.215000000000032</v>
      </c>
      <c r="M61" s="32">
        <f t="shared" si="4"/>
        <v>3.8885869999999998</v>
      </c>
    </row>
    <row r="62" spans="2:13" x14ac:dyDescent="0.3">
      <c r="B62" s="28">
        <v>34</v>
      </c>
      <c r="C62" s="29">
        <f ca="1">+OFFSET(Summary!B$9,Summary!B62-24,0)</f>
        <v>10</v>
      </c>
      <c r="D62" s="29" t="str">
        <f ca="1">+OFFSET(Summary!B$9,Summary!C62,1)</f>
        <v>Runner 10</v>
      </c>
      <c r="E62" s="30">
        <f t="shared" ca="1" si="5"/>
        <v>1.4702395803906245</v>
      </c>
      <c r="F62" s="30">
        <f t="shared" ca="1" si="2"/>
        <v>1.4959640187369787</v>
      </c>
      <c r="G62" s="31">
        <f ca="1">+M62*OFFSET(Summary!B$9,Summary!C62,4)*(1+$Q$34)</f>
        <v>2.5724438346354166E-2</v>
      </c>
      <c r="H62" s="23"/>
      <c r="I62" s="71">
        <v>3.2</v>
      </c>
      <c r="J62" s="72">
        <v>52.495999999999995</v>
      </c>
      <c r="K62" s="72">
        <v>-219.82700000000008</v>
      </c>
      <c r="L62" s="54">
        <f t="shared" si="3"/>
        <v>-167.33100000000007</v>
      </c>
      <c r="M62" s="32">
        <f t="shared" si="4"/>
        <v>3.1425825000000001</v>
      </c>
    </row>
    <row r="63" spans="2:13" x14ac:dyDescent="0.3">
      <c r="B63" s="28">
        <v>35</v>
      </c>
      <c r="C63" s="29">
        <f ca="1">+OFFSET(Summary!B$9,Summary!B63-24,0)</f>
        <v>11</v>
      </c>
      <c r="D63" s="29" t="str">
        <f ca="1">+OFFSET(Summary!B$9,Summary!C63,1)</f>
        <v>Runner 11</v>
      </c>
      <c r="E63" s="30">
        <f t="shared" ca="1" si="5"/>
        <v>1.4959640187369787</v>
      </c>
      <c r="F63" s="30">
        <f t="shared" ca="1" si="2"/>
        <v>1.5792471824522565</v>
      </c>
      <c r="G63" s="31">
        <f ca="1">+M63*OFFSET(Summary!B$9,Summary!C63,4)*(1+$Q$34)</f>
        <v>8.3283163715277775E-2</v>
      </c>
      <c r="H63" s="23"/>
      <c r="I63" s="71">
        <v>9.3000000000000007</v>
      </c>
      <c r="J63" s="73">
        <v>360.91</v>
      </c>
      <c r="K63" s="73">
        <v>-360.91</v>
      </c>
      <c r="L63" s="54">
        <f t="shared" si="3"/>
        <v>0</v>
      </c>
      <c r="M63" s="32">
        <f t="shared" si="4"/>
        <v>9.480455000000001</v>
      </c>
    </row>
    <row r="64" spans="2:13" ht="15" thickBot="1" x14ac:dyDescent="0.35">
      <c r="B64" s="36">
        <v>36</v>
      </c>
      <c r="C64" s="37">
        <f ca="1">+OFFSET(Summary!B$9,Summary!B64-24,0)</f>
        <v>12</v>
      </c>
      <c r="D64" s="37" t="str">
        <f ca="1">+OFFSET(Summary!B$9,Summary!C64,1)</f>
        <v>Runner 12</v>
      </c>
      <c r="E64" s="38">
        <f t="shared" ca="1" si="5"/>
        <v>1.5792471824522565</v>
      </c>
      <c r="F64" s="38">
        <f ca="1">+E64+G64</f>
        <v>1.6095067954383675</v>
      </c>
      <c r="G64" s="39">
        <f ca="1">+M64*OFFSET(Summary!B$9,Summary!C64,4)*(1+$Q$34)</f>
        <v>3.0259612986111118E-2</v>
      </c>
      <c r="H64" s="40"/>
      <c r="I64" s="74">
        <v>5.2</v>
      </c>
      <c r="J64" s="75">
        <v>59.057999999999993</v>
      </c>
      <c r="K64" s="75">
        <v>-65.62</v>
      </c>
      <c r="L64" s="55">
        <f t="shared" si="3"/>
        <v>-6.5620000000000118</v>
      </c>
      <c r="M64" s="41">
        <f t="shared" si="4"/>
        <v>5.2262480000000009</v>
      </c>
    </row>
    <row r="67" spans="7:7" x14ac:dyDescent="0.3">
      <c r="G67" s="42"/>
    </row>
    <row r="68" spans="7:7" x14ac:dyDescent="0.3">
      <c r="G68" s="42"/>
    </row>
  </sheetData>
  <sheetProtection sheet="1" objects="1" scenarios="1" selectLockedCells="1"/>
  <protectedRanges>
    <protectedRange sqref="C10:C26 I26 D10:E24" name="Range1"/>
    <protectedRange sqref="C14:D14 E10:E21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Ameena</cp:lastModifiedBy>
  <dcterms:created xsi:type="dcterms:W3CDTF">2011-08-18T21:19:56Z</dcterms:created>
  <dcterms:modified xsi:type="dcterms:W3CDTF">2018-03-07T21:18:51Z</dcterms:modified>
</cp:coreProperties>
</file>