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mbert\Documents\"/>
    </mc:Choice>
  </mc:AlternateContent>
  <bookViews>
    <workbookView xWindow="0" yWindow="0" windowWidth="20490" windowHeight="7160"/>
  </bookViews>
  <sheets>
    <sheet name="Summary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E29" i="2" l="1"/>
  <c r="D25" i="2"/>
  <c r="F21" i="2" l="1"/>
  <c r="F20" i="2"/>
  <c r="F19" i="2"/>
  <c r="F18" i="2"/>
  <c r="F17" i="2"/>
  <c r="F16" i="2"/>
  <c r="F15" i="2"/>
  <c r="F14" i="2"/>
  <c r="F13" i="2"/>
  <c r="F12" i="2"/>
  <c r="F11" i="2"/>
  <c r="F10" i="2"/>
  <c r="C29" i="2"/>
  <c r="D29" i="2" s="1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G12" i="2" l="1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F29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 l="1"/>
  <c r="F30" i="2" s="1"/>
  <c r="F26" i="2"/>
  <c r="E32" i="2" l="1"/>
  <c r="E33" i="2" s="1"/>
  <c r="E34" i="2" s="1"/>
  <c r="E35" i="2" s="1"/>
  <c r="F33" i="2" l="1"/>
  <c r="F31" i="2"/>
  <c r="F32" i="2"/>
  <c r="E36" i="2"/>
  <c r="F34" i="2"/>
  <c r="E37" i="2" l="1"/>
  <c r="F35" i="2"/>
  <c r="E38" i="2" l="1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<sst xmlns="http://schemas.openxmlformats.org/spreadsheetml/2006/main" count="69" uniqueCount="55">
  <si>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</si>
  <si>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</si>
  <si>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</si>
  <si>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</si>
  <si>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</si>
  <si>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</si>
  <si>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</si>
  <si>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</si>
  <si>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</si>
  <si>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</si>
  <si>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</si>
  <si>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</si>
  <si>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</si>
  <si>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</si>
  <si>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</si>
  <si>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</si>
  <si>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</si>
  <si>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</si>
  <si>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</si>
  <si>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</si>
  <si>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</si>
  <si>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</si>
  <si>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</si>
  <si>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</si>
  <si>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</si>
  <si>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</si>
  <si>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</si>
  <si>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</si>
  <si>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</si>
  <si>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</si>
  <si>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</si>
  <si>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</si>
  <si>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</si>
  <si>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</si>
  <si>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</si>
  <si>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</si>
  <si>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</si>
  <si>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</si>
  <si>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</si>
  <si>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</si>
  <si>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</si>
  <si>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</si>
  <si>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</si>
  <si>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</si>
  <si>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</si>
  <si>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</si>
  <si>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</si>
  <si>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</si>
  <si>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</si>
  <si>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</si>
  <si>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</si>
  <si>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</si>
  <si>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</si>
  <si>
    <t xml:space="preserve">Your team should plan to finish by 9:00pm. </t>
  </si>
  <si>
    <t>Ragnar Staff will work with your team if you are falling behind of your projected team pace.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</si>
</sst>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7" xfId="0" applyNumberFormat="1" applyBorder="1" applyAlignment="1" applyProtection="1">
      <alignment horizontal="center"/>
    </xf>
    <xf numFmtId="41" fontId="0" fillId="0" borderId="34" xfId="0" applyNumberFormat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41" fontId="0" fillId="0" borderId="14" xfId="0" applyNumberFormat="1" applyFill="1" applyBorder="1" applyAlignment="1" applyProtection="1">
      <alignment horizontal="center"/>
      <protection locked="0"/>
    </xf>
    <xf numFmtId="41" fontId="0" fillId="0" borderId="9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1" xfId="0" applyNumberFormat="1" applyFill="1" applyBorder="1" applyAlignment="1" applyProtection="1">
      <alignment horizontal="center"/>
    </xf>
    <xf numFmtId="41" fontId="0" fillId="0" borderId="26" xfId="0" applyNumberForma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41" fontId="0" fillId="0" borderId="23" xfId="0" applyNumberFormat="1" applyFill="1" applyBorder="1" applyAlignment="1" applyProtection="1">
      <alignment horizontal="center"/>
      <protection locked="0"/>
    </xf>
    <xf numFmtId="41" fontId="0" fillId="0" borderId="40" xfId="0" applyNumberForma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</xf>
    <xf numFmtId="41" fontId="0" fillId="0" borderId="19" xfId="0" applyNumberFormat="1" applyFill="1" applyBorder="1" applyAlignment="1" applyProtection="1">
      <alignment horizontal="center"/>
      <protection locked="0"/>
    </xf>
    <xf numFmtId="1" fontId="0" fillId="0" borderId="0" xfId="0" applyNumberFormat="1"/>
    <xf numFmtId="0" fontId="0" fillId="0" borderId="14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Protection="1"/>
    <xf numFmtId="21" fontId="3" fillId="3" borderId="14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28" xfId="0" applyFont="1" applyBorder="1" applyProtection="1"/>
    <xf numFmtId="0" fontId="2" fillId="0" borderId="27" xfId="0" applyFont="1" applyBorder="1" applyProtection="1"/>
    <xf numFmtId="0" fontId="2" fillId="0" borderId="29" xfId="0" applyFont="1" applyBorder="1" applyProtection="1"/>
    <xf numFmtId="0" fontId="2" fillId="0" borderId="3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33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2" fillId="0" borderId="30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4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0" fillId="5" borderId="8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14" fontId="0" fillId="6" borderId="0" xfId="0" applyNumberFormat="1" applyFill="1" applyProtection="1"/>
    <xf numFmtId="0" fontId="0" fillId="7" borderId="8" xfId="0" applyFill="1" applyBorder="1" applyProtection="1"/>
    <xf numFmtId="46" fontId="3" fillId="7" borderId="41" xfId="0" applyNumberFormat="1" applyFont="1" applyFill="1" applyBorder="1" applyProtection="1"/>
    <xf numFmtId="0" fontId="1" fillId="7" borderId="39" xfId="0" applyFont="1" applyFill="1" applyBorder="1" applyAlignment="1" applyProtection="1">
      <alignment horizontal="center"/>
    </xf>
    <xf numFmtId="0" fontId="0" fillId="8" borderId="27" xfId="0" applyFont="1" applyFill="1" applyBorder="1" applyProtection="1"/>
    <xf numFmtId="1" fontId="0" fillId="0" borderId="33" xfId="0" applyNumberForma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167" fontId="4" fillId="8" borderId="0" xfId="0" applyNumberFormat="1" applyFont="1" applyFill="1" applyBorder="1" applyProtection="1"/>
    <xf numFmtId="1" fontId="4" fillId="8" borderId="0" xfId="0" applyNumberFormat="1" applyFont="1" applyFill="1" applyBorder="1" applyProtection="1"/>
    <xf numFmtId="1" fontId="5" fillId="8" borderId="0" xfId="0" applyNumberFormat="1" applyFont="1" applyFill="1" applyBorder="1" applyProtection="1"/>
    <xf numFmtId="167" fontId="4" fillId="8" borderId="25" xfId="0" applyNumberFormat="1" applyFont="1" applyFill="1" applyBorder="1" applyProtection="1"/>
    <xf numFmtId="1" fontId="4" fillId="8" borderId="25" xfId="0" applyNumberFormat="1" applyFont="1" applyFill="1" applyBorder="1" applyProtection="1"/>
    <xf numFmtId="18" fontId="0" fillId="5" borderId="0" xfId="0" applyNumberFormat="1" applyFill="1" applyProtection="1">
      <protection locked="0"/>
    </xf>
    <xf numFmtId="0" fontId="2" fillId="0" borderId="0" xfId="0" applyFont="1" applyProtection="1"/>
    <xf numFmtId="168" fontId="0" fillId="7" borderId="19" xfId="0" applyNumberFormat="1" applyFill="1" applyBorder="1" applyAlignment="1" applyProtection="1">
      <alignment horizontal="center"/>
    </xf>
    <xf numFmtId="168" fontId="0" fillId="7" borderId="21" xfId="0" applyNumberForma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0" fillId="7" borderId="23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166" fontId="0" fillId="7" borderId="23" xfId="0" applyNumberFormat="1" applyFill="1" applyBorder="1" applyAlignment="1" applyProtection="1">
      <alignment horizontal="center"/>
    </xf>
    <xf numFmtId="166" fontId="0" fillId="7" borderId="24" xfId="0" applyNumberFormat="1" applyFill="1" applyBorder="1" applyAlignment="1" applyProtection="1">
      <alignment horizontal="center"/>
    </xf>
    <xf numFmtId="166" fontId="6" fillId="0" borderId="43" xfId="0" applyNumberFormat="1" applyFont="1" applyFill="1" applyBorder="1" applyAlignment="1" applyProtection="1">
      <alignment horizontal="center" wrapText="1"/>
    </xf>
    <xf numFmtId="166" fontId="6" fillId="0" borderId="0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zoomScale="75" zoomScaleNormal="75" workbookViewId="0">
      <selection activeCell="E8" sqref="E8"/>
    </sheetView>
  </sheetViews>
  <sheetFormatPr defaultColWidth="9.1796875" defaultRowHeight="14.5" x14ac:dyDescent="0.35"/>
  <cols>
    <col min="1" max="1" width="9.1796875" style="28"/>
    <col min="2" max="2" width="4.7265625" style="28" bestFit="1" customWidth="1"/>
    <col min="3" max="3" width="19.26953125" style="28" customWidth="1"/>
    <col min="4" max="4" width="19.81640625" style="28" customWidth="1"/>
    <col min="5" max="5" width="20" style="28" customWidth="1"/>
    <col min="6" max="7" width="20.54296875" style="28" customWidth="1"/>
    <col min="8" max="8" width="20.1796875" style="28" hidden="1" customWidth="1"/>
    <col min="9" max="9" width="23.1796875" style="28" customWidth="1"/>
    <col min="10" max="10" width="10.453125" style="28" bestFit="1" customWidth="1"/>
    <col min="11" max="11" width="8.453125" style="28" customWidth="1"/>
    <col min="12" max="12" width="10.26953125" style="28" customWidth="1"/>
    <col min="13" max="13" width="16.453125" style="28" hidden="1" customWidth="1"/>
    <col min="14" max="14" width="14" style="28" bestFit="1" customWidth="1"/>
    <col min="15" max="15" width="11.7265625" style="28" hidden="1" customWidth="1"/>
    <col min="16" max="16" width="16.26953125" style="28" hidden="1" customWidth="1"/>
    <col min="17" max="17" width="22.7265625" style="28" hidden="1" customWidth="1"/>
    <col min="18" max="16384" width="9.1796875" style="28"/>
  </cols>
  <sheetData>
    <row r="1" spans="2:10" x14ac:dyDescent="0.35">
      <c r="C1" s="28" t="s">
        <v>52</v>
      </c>
    </row>
    <row r="2" spans="2:10" x14ac:dyDescent="0.35">
      <c r="C2" s="28" t="s">
        <v>48</v>
      </c>
    </row>
    <row r="3" spans="2:10" x14ac:dyDescent="0.35">
      <c r="C3" s="28" t="s">
        <v>50</v>
      </c>
    </row>
    <row r="4" spans="2:10" x14ac:dyDescent="0.35">
      <c r="C4" s="28" t="s">
        <v>51</v>
      </c>
    </row>
    <row r="5" spans="2:10" x14ac:dyDescent="0.35">
      <c r="C5" s="28" t="s">
        <v>49</v>
      </c>
    </row>
    <row r="7" spans="2:10" x14ac:dyDescent="0.35">
      <c r="C7" s="28" t="s">
        <v>45</v>
      </c>
      <c r="D7" s="28" t="s">
        <v>46</v>
      </c>
      <c r="E7" s="28" t="s">
        <v>47</v>
      </c>
    </row>
    <row r="8" spans="2:10" ht="15" thickBot="1" x14ac:dyDescent="0.4">
      <c r="C8" s="64">
        <v>43043</v>
      </c>
      <c r="D8" s="64">
        <v>43044</v>
      </c>
      <c r="E8" s="77"/>
    </row>
    <row r="9" spans="2:10" ht="15" thickBot="1" x14ac:dyDescent="0.4">
      <c r="B9" s="1" t="s">
        <v>0</v>
      </c>
      <c r="C9" s="67" t="s">
        <v>39</v>
      </c>
      <c r="D9" s="18" t="s">
        <v>2</v>
      </c>
      <c r="E9" s="18" t="s">
        <v>43</v>
      </c>
      <c r="F9" s="2" t="s">
        <v>44</v>
      </c>
      <c r="G9" s="3" t="s">
        <v>3</v>
      </c>
      <c r="H9" s="1" t="s">
        <v>4</v>
      </c>
    </row>
    <row r="10" spans="2:10" x14ac:dyDescent="0.35">
      <c r="B10" s="15">
        <v>1</v>
      </c>
      <c r="C10" s="59" t="s">
        <v>5</v>
      </c>
      <c r="D10" s="24" t="s">
        <v>6</v>
      </c>
      <c r="E10" s="51">
        <v>0</v>
      </c>
      <c r="F10" s="29">
        <f>TIME(0,E10,(E10-ROUNDDOWN(E10,0))*60)</f>
        <v>0</v>
      </c>
      <c r="G10" s="4">
        <f t="shared" ref="G10:G21" si="0">RANK(F10,$F$10:$F$21,1)</f>
        <v>1</v>
      </c>
      <c r="H10" s="52"/>
      <c r="J10" s="30"/>
    </row>
    <row r="11" spans="2:10" x14ac:dyDescent="0.35">
      <c r="B11" s="8">
        <v>2</v>
      </c>
      <c r="C11" s="60" t="s">
        <v>7</v>
      </c>
      <c r="D11" s="24" t="s">
        <v>6</v>
      </c>
      <c r="E11" s="51">
        <v>0</v>
      </c>
      <c r="F11" s="29">
        <f t="shared" ref="F11:F21" si="1">TIME(0,E11,(E11-ROUNDDOWN(E11,0))*60)</f>
        <v>0</v>
      </c>
      <c r="G11" s="4">
        <f t="shared" si="0"/>
        <v>1</v>
      </c>
      <c r="H11" s="53"/>
    </row>
    <row r="12" spans="2:10" x14ac:dyDescent="0.35">
      <c r="B12" s="8">
        <v>3</v>
      </c>
      <c r="C12" s="60" t="s">
        <v>8</v>
      </c>
      <c r="D12" s="24" t="s">
        <v>6</v>
      </c>
      <c r="E12" s="51">
        <v>0</v>
      </c>
      <c r="F12" s="29">
        <f t="shared" si="1"/>
        <v>0</v>
      </c>
      <c r="G12" s="4">
        <f t="shared" si="0"/>
        <v>1</v>
      </c>
      <c r="H12" s="53"/>
    </row>
    <row r="13" spans="2:10" x14ac:dyDescent="0.35">
      <c r="B13" s="7">
        <v>4</v>
      </c>
      <c r="C13" s="61" t="s">
        <v>9</v>
      </c>
      <c r="D13" s="24" t="s">
        <v>6</v>
      </c>
      <c r="E13" s="51">
        <v>0</v>
      </c>
      <c r="F13" s="29">
        <f t="shared" si="1"/>
        <v>0</v>
      </c>
      <c r="G13" s="5">
        <f t="shared" si="0"/>
        <v>1</v>
      </c>
      <c r="H13" s="54"/>
    </row>
    <row r="14" spans="2:10" x14ac:dyDescent="0.35">
      <c r="B14" s="8">
        <v>5</v>
      </c>
      <c r="C14" s="60" t="s">
        <v>10</v>
      </c>
      <c r="D14" s="24" t="s">
        <v>6</v>
      </c>
      <c r="E14" s="51">
        <v>0</v>
      </c>
      <c r="F14" s="29">
        <f t="shared" si="1"/>
        <v>0</v>
      </c>
      <c r="G14" s="4">
        <f t="shared" si="0"/>
        <v>1</v>
      </c>
      <c r="H14" s="53"/>
    </row>
    <row r="15" spans="2:10" x14ac:dyDescent="0.35">
      <c r="B15" s="8">
        <v>6</v>
      </c>
      <c r="C15" s="60" t="s">
        <v>11</v>
      </c>
      <c r="D15" s="24" t="s">
        <v>6</v>
      </c>
      <c r="E15" s="51">
        <v>0</v>
      </c>
      <c r="F15" s="29">
        <f t="shared" si="1"/>
        <v>0</v>
      </c>
      <c r="G15" s="4">
        <f t="shared" si="0"/>
        <v>1</v>
      </c>
      <c r="H15" s="53"/>
    </row>
    <row r="16" spans="2:10" x14ac:dyDescent="0.35">
      <c r="B16" s="8">
        <v>7</v>
      </c>
      <c r="C16" s="60" t="s">
        <v>12</v>
      </c>
      <c r="D16" s="24" t="s">
        <v>6</v>
      </c>
      <c r="E16" s="51">
        <v>0</v>
      </c>
      <c r="F16" s="29">
        <f t="shared" si="1"/>
        <v>0</v>
      </c>
      <c r="G16" s="4">
        <f t="shared" si="0"/>
        <v>1</v>
      </c>
      <c r="H16" s="53"/>
    </row>
    <row r="17" spans="2:17" x14ac:dyDescent="0.35">
      <c r="B17" s="8">
        <v>8</v>
      </c>
      <c r="C17" s="60" t="s">
        <v>13</v>
      </c>
      <c r="D17" s="24" t="s">
        <v>6</v>
      </c>
      <c r="E17" s="51">
        <v>0</v>
      </c>
      <c r="F17" s="29">
        <f t="shared" si="1"/>
        <v>0</v>
      </c>
      <c r="G17" s="4">
        <f t="shared" si="0"/>
        <v>1</v>
      </c>
      <c r="H17" s="53"/>
    </row>
    <row r="18" spans="2:17" x14ac:dyDescent="0.35">
      <c r="B18" s="8">
        <v>9</v>
      </c>
      <c r="C18" s="60" t="s">
        <v>14</v>
      </c>
      <c r="D18" s="24" t="s">
        <v>6</v>
      </c>
      <c r="E18" s="51">
        <v>0</v>
      </c>
      <c r="F18" s="29">
        <f t="shared" si="1"/>
        <v>0</v>
      </c>
      <c r="G18" s="4">
        <f t="shared" si="0"/>
        <v>1</v>
      </c>
      <c r="H18" s="53"/>
    </row>
    <row r="19" spans="2:17" x14ac:dyDescent="0.35">
      <c r="B19" s="8">
        <v>10</v>
      </c>
      <c r="C19" s="60" t="s">
        <v>15</v>
      </c>
      <c r="D19" s="24" t="s">
        <v>6</v>
      </c>
      <c r="E19" s="51">
        <v>0</v>
      </c>
      <c r="F19" s="29">
        <f t="shared" si="1"/>
        <v>0</v>
      </c>
      <c r="G19" s="4">
        <f t="shared" si="0"/>
        <v>1</v>
      </c>
      <c r="H19" s="53"/>
    </row>
    <row r="20" spans="2:17" x14ac:dyDescent="0.35">
      <c r="B20" s="8">
        <v>11</v>
      </c>
      <c r="C20" s="60" t="s">
        <v>16</v>
      </c>
      <c r="D20" s="24" t="s">
        <v>6</v>
      </c>
      <c r="E20" s="51">
        <v>0</v>
      </c>
      <c r="F20" s="29">
        <f t="shared" si="1"/>
        <v>0</v>
      </c>
      <c r="G20" s="4">
        <f t="shared" si="0"/>
        <v>1</v>
      </c>
      <c r="H20" s="53"/>
    </row>
    <row r="21" spans="2:17" ht="15" thickBot="1" x14ac:dyDescent="0.4">
      <c r="B21" s="10">
        <v>12</v>
      </c>
      <c r="C21" s="62" t="s">
        <v>17</v>
      </c>
      <c r="D21" s="25" t="s">
        <v>6</v>
      </c>
      <c r="E21" s="51">
        <v>0</v>
      </c>
      <c r="F21" s="29">
        <f t="shared" si="1"/>
        <v>0</v>
      </c>
      <c r="G21" s="11">
        <f t="shared" si="0"/>
        <v>1</v>
      </c>
      <c r="H21" s="55"/>
    </row>
    <row r="22" spans="2:17" x14ac:dyDescent="0.35">
      <c r="B22" s="15">
        <v>0</v>
      </c>
      <c r="C22" s="59" t="s">
        <v>40</v>
      </c>
      <c r="D22" s="26" t="s">
        <v>18</v>
      </c>
      <c r="E22" s="19">
        <v>0</v>
      </c>
      <c r="F22" s="20">
        <v>0</v>
      </c>
      <c r="G22" s="21">
        <v>0</v>
      </c>
      <c r="H22" s="56"/>
    </row>
    <row r="23" spans="2:17" x14ac:dyDescent="0.35">
      <c r="B23" s="8">
        <v>0</v>
      </c>
      <c r="C23" s="60" t="s">
        <v>41</v>
      </c>
      <c r="D23" s="24" t="s">
        <v>18</v>
      </c>
      <c r="E23" s="12">
        <v>0</v>
      </c>
      <c r="F23" s="16">
        <v>0</v>
      </c>
      <c r="G23" s="13">
        <v>0</v>
      </c>
      <c r="H23" s="57"/>
    </row>
    <row r="24" spans="2:17" ht="15" thickBot="1" x14ac:dyDescent="0.4">
      <c r="B24" s="9">
        <v>0</v>
      </c>
      <c r="C24" s="63" t="s">
        <v>42</v>
      </c>
      <c r="D24" s="27" t="s">
        <v>18</v>
      </c>
      <c r="E24" s="22">
        <v>0</v>
      </c>
      <c r="F24" s="17">
        <v>0</v>
      </c>
      <c r="G24" s="14">
        <v>0</v>
      </c>
      <c r="H24" s="58"/>
    </row>
    <row r="25" spans="2:17" x14ac:dyDescent="0.35">
      <c r="B25" s="81" t="s">
        <v>37</v>
      </c>
      <c r="C25" s="82"/>
      <c r="D25" s="85">
        <f>C8+E8</f>
        <v>43043</v>
      </c>
      <c r="E25" s="86"/>
      <c r="F25" s="65"/>
      <c r="G25" s="6"/>
      <c r="H25" s="31"/>
      <c r="I25" s="32"/>
      <c r="J25" s="31"/>
    </row>
    <row r="26" spans="2:17" ht="16" thickBot="1" x14ac:dyDescent="0.4">
      <c r="B26" s="83" t="s">
        <v>28</v>
      </c>
      <c r="C26" s="84"/>
      <c r="D26" s="79">
        <f ca="1">C8+F64</f>
        <v>43043</v>
      </c>
      <c r="E26" s="80"/>
      <c r="F26" s="66">
        <f ca="1">+SUM(G29:G64)</f>
        <v>0</v>
      </c>
      <c r="G26" s="87" t="s">
        <v>53</v>
      </c>
      <c r="H26" s="88"/>
      <c r="I26" s="88"/>
      <c r="J26" s="88"/>
      <c r="K26" s="88"/>
      <c r="L26" s="88"/>
    </row>
    <row r="27" spans="2:17" ht="15" thickBot="1" x14ac:dyDescent="0.4">
      <c r="G27" s="78" t="s">
        <v>54</v>
      </c>
    </row>
    <row r="28" spans="2:17" x14ac:dyDescent="0.35">
      <c r="B28" s="33" t="s">
        <v>19</v>
      </c>
      <c r="C28" s="34" t="s">
        <v>38</v>
      </c>
      <c r="D28" s="34" t="s">
        <v>1</v>
      </c>
      <c r="E28" s="34" t="s">
        <v>20</v>
      </c>
      <c r="F28" s="34" t="s">
        <v>36</v>
      </c>
      <c r="G28" s="34" t="s">
        <v>21</v>
      </c>
      <c r="H28" s="34" t="s">
        <v>22</v>
      </c>
      <c r="I28" s="68" t="s">
        <v>23</v>
      </c>
      <c r="J28" s="68" t="s">
        <v>24</v>
      </c>
      <c r="K28" s="68" t="s">
        <v>25</v>
      </c>
      <c r="L28" s="35" t="s">
        <v>26</v>
      </c>
      <c r="M28" s="35" t="s">
        <v>27</v>
      </c>
    </row>
    <row r="29" spans="2:17" x14ac:dyDescent="0.35">
      <c r="B29" s="36">
        <v>1</v>
      </c>
      <c r="C29" s="37">
        <f ca="1">+OFFSET(Summary!B$9,Summary!B29,0)</f>
        <v>1</v>
      </c>
      <c r="D29" s="37" t="str">
        <f ca="1">+OFFSET(Summary!B$9,Summary!C29,1)</f>
        <v>Runner 1</v>
      </c>
      <c r="E29" s="71">
        <f>E8</f>
        <v>0</v>
      </c>
      <c r="F29" s="38">
        <f ca="1">+E30</f>
        <v>0</v>
      </c>
      <c r="G29" s="39">
        <f ca="1">+M29*OFFSET(Summary!B$9,Summary!C29,4)</f>
        <v>0</v>
      </c>
      <c r="H29" s="31"/>
      <c r="I29" s="72">
        <v>5.4</v>
      </c>
      <c r="J29" s="73">
        <v>589</v>
      </c>
      <c r="K29" s="73">
        <v>-359</v>
      </c>
      <c r="L29" s="69">
        <f>+J29+K29</f>
        <v>230</v>
      </c>
      <c r="M29" s="40">
        <f>+I29+J29/P30+K29/Q30</f>
        <v>5.8095000000000008</v>
      </c>
      <c r="P29" s="28" t="s">
        <v>33</v>
      </c>
      <c r="Q29" s="28" t="s">
        <v>34</v>
      </c>
    </row>
    <row r="30" spans="2:17" x14ac:dyDescent="0.35">
      <c r="B30" s="36">
        <v>2</v>
      </c>
      <c r="C30" s="37">
        <f ca="1">+OFFSET(Summary!B$9,Summary!B30,0)</f>
        <v>2</v>
      </c>
      <c r="D30" s="37" t="str">
        <f ca="1">+OFFSET(Summary!B$9,Summary!C30,1)</f>
        <v>Runner 2</v>
      </c>
      <c r="E30" s="38">
        <f ca="1">+E29+G29</f>
        <v>0</v>
      </c>
      <c r="F30" s="38">
        <f t="shared" ref="F30:F63" ca="1" si="2">+E31</f>
        <v>0</v>
      </c>
      <c r="G30" s="39">
        <f ca="1">+M30*OFFSET(Summary!B$9,Summary!C30,4)</f>
        <v>0</v>
      </c>
      <c r="H30" s="31"/>
      <c r="I30" s="72">
        <v>8.23</v>
      </c>
      <c r="J30" s="73">
        <v>728</v>
      </c>
      <c r="K30" s="73">
        <v>-754</v>
      </c>
      <c r="L30" s="69">
        <f t="shared" ref="L30:L64" si="3">+J30+K30</f>
        <v>-26</v>
      </c>
      <c r="M30" s="40">
        <f t="shared" ref="M30:M64" si="4">+I30+J30/1000+K30/2000</f>
        <v>8.5809999999999995</v>
      </c>
      <c r="P30" s="41">
        <v>1000</v>
      </c>
      <c r="Q30" s="41">
        <v>2000</v>
      </c>
    </row>
    <row r="31" spans="2:17" x14ac:dyDescent="0.35">
      <c r="B31" s="36">
        <v>3</v>
      </c>
      <c r="C31" s="37">
        <f ca="1">+OFFSET(Summary!B$9,Summary!B31,0)</f>
        <v>3</v>
      </c>
      <c r="D31" s="37" t="str">
        <f ca="1">+OFFSET(Summary!B$9,Summary!C31,1)</f>
        <v>Runner 3</v>
      </c>
      <c r="E31" s="38">
        <f ca="1">+E30+G30</f>
        <v>0</v>
      </c>
      <c r="F31" s="38">
        <f t="shared" ca="1" si="2"/>
        <v>0</v>
      </c>
      <c r="G31" s="39">
        <f ca="1">+M31*OFFSET(Summary!B$9,Summary!C31,4)</f>
        <v>0</v>
      </c>
      <c r="H31" s="31"/>
      <c r="I31" s="72">
        <v>4</v>
      </c>
      <c r="J31" s="73">
        <v>477</v>
      </c>
      <c r="K31" s="73">
        <v>-460</v>
      </c>
      <c r="L31" s="69">
        <f t="shared" si="3"/>
        <v>17</v>
      </c>
      <c r="M31" s="40">
        <f t="shared" si="4"/>
        <v>4.2469999999999999</v>
      </c>
      <c r="Q31" s="28" t="s">
        <v>31</v>
      </c>
    </row>
    <row r="32" spans="2:17" x14ac:dyDescent="0.35">
      <c r="B32" s="36">
        <v>4</v>
      </c>
      <c r="C32" s="37">
        <f ca="1">+OFFSET(Summary!B$9,Summary!B32,0)</f>
        <v>4</v>
      </c>
      <c r="D32" s="37" t="str">
        <f ca="1">+OFFSET(Summary!B$9,Summary!C32,1)</f>
        <v>Runner 4</v>
      </c>
      <c r="E32" s="38">
        <f ca="1">+E31+G31</f>
        <v>0</v>
      </c>
      <c r="F32" s="38">
        <f t="shared" ca="1" si="2"/>
        <v>0</v>
      </c>
      <c r="G32" s="39">
        <f ca="1">+M32*OFFSET(Summary!B$9,Summary!C32,4)</f>
        <v>0</v>
      </c>
      <c r="H32" s="31"/>
      <c r="I32" s="72">
        <v>6.5</v>
      </c>
      <c r="J32" s="73">
        <v>657</v>
      </c>
      <c r="K32" s="73">
        <v>-566</v>
      </c>
      <c r="L32" s="69">
        <f t="shared" si="3"/>
        <v>91</v>
      </c>
      <c r="M32" s="40">
        <f t="shared" si="4"/>
        <v>6.8739999999999997</v>
      </c>
      <c r="P32" s="28" t="s">
        <v>29</v>
      </c>
      <c r="Q32" s="42">
        <v>0</v>
      </c>
    </row>
    <row r="33" spans="2:17" x14ac:dyDescent="0.35">
      <c r="B33" s="36">
        <v>5</v>
      </c>
      <c r="C33" s="37">
        <f ca="1">+OFFSET(Summary!B$9,Summary!B33,0)</f>
        <v>5</v>
      </c>
      <c r="D33" s="37" t="str">
        <f ca="1">+OFFSET(Summary!B$9,Summary!C33,1)</f>
        <v>Runner 5</v>
      </c>
      <c r="E33" s="38">
        <f t="shared" ref="E33:E64" ca="1" si="5">+E32+G32</f>
        <v>0</v>
      </c>
      <c r="F33" s="38">
        <f t="shared" ca="1" si="2"/>
        <v>0</v>
      </c>
      <c r="G33" s="39">
        <f ca="1">+M33*OFFSET(Summary!B$9,Summary!C33,4)</f>
        <v>0</v>
      </c>
      <c r="H33" s="31"/>
      <c r="I33" s="72">
        <v>11.8</v>
      </c>
      <c r="J33" s="73">
        <v>1835</v>
      </c>
      <c r="K33" s="73">
        <v>-1348</v>
      </c>
      <c r="L33" s="69">
        <f t="shared" si="3"/>
        <v>487</v>
      </c>
      <c r="M33" s="40">
        <f t="shared" si="4"/>
        <v>12.961000000000002</v>
      </c>
      <c r="P33" s="28" t="s">
        <v>30</v>
      </c>
      <c r="Q33" s="42">
        <v>-0.05</v>
      </c>
    </row>
    <row r="34" spans="2:17" x14ac:dyDescent="0.35">
      <c r="B34" s="36">
        <v>6</v>
      </c>
      <c r="C34" s="37">
        <f ca="1">+OFFSET(Summary!B$9,Summary!B34,0)</f>
        <v>6</v>
      </c>
      <c r="D34" s="37" t="str">
        <f ca="1">+OFFSET(Summary!B$9,Summary!C34,1)</f>
        <v>Runner 6</v>
      </c>
      <c r="E34" s="38">
        <f t="shared" ca="1" si="5"/>
        <v>0</v>
      </c>
      <c r="F34" s="38">
        <f t="shared" ca="1" si="2"/>
        <v>0</v>
      </c>
      <c r="G34" s="39">
        <f ca="1">+M34*OFFSET(Summary!B$9,Summary!C34,4)</f>
        <v>0</v>
      </c>
      <c r="H34" s="31"/>
      <c r="I34" s="72">
        <v>7.5</v>
      </c>
      <c r="J34" s="73">
        <v>1148</v>
      </c>
      <c r="K34" s="73">
        <v>-798</v>
      </c>
      <c r="L34" s="69">
        <f t="shared" si="3"/>
        <v>350</v>
      </c>
      <c r="M34" s="40">
        <f t="shared" si="4"/>
        <v>8.2489999999999988</v>
      </c>
      <c r="P34" s="28" t="s">
        <v>32</v>
      </c>
      <c r="Q34" s="42">
        <v>0.15</v>
      </c>
    </row>
    <row r="35" spans="2:17" x14ac:dyDescent="0.35">
      <c r="B35" s="36">
        <v>7</v>
      </c>
      <c r="C35" s="37">
        <f ca="1">+OFFSET(Summary!B$9,Summary!B35,0)</f>
        <v>7</v>
      </c>
      <c r="D35" s="37" t="str">
        <f ca="1">+OFFSET(Summary!B$9,Summary!C35,1)</f>
        <v>Runner 7</v>
      </c>
      <c r="E35" s="38">
        <f t="shared" ca="1" si="5"/>
        <v>0</v>
      </c>
      <c r="F35" s="38">
        <f t="shared" ca="1" si="2"/>
        <v>0</v>
      </c>
      <c r="G35" s="39">
        <f ca="1">+M35*OFFSET(Summary!B$9,Summary!C35,4)</f>
        <v>0</v>
      </c>
      <c r="H35" s="31"/>
      <c r="I35" s="72">
        <v>5.3</v>
      </c>
      <c r="J35" s="73">
        <v>1440</v>
      </c>
      <c r="K35" s="73">
        <v>-117</v>
      </c>
      <c r="L35" s="69">
        <f t="shared" si="3"/>
        <v>1323</v>
      </c>
      <c r="M35" s="40">
        <f t="shared" si="4"/>
        <v>6.6814999999999998</v>
      </c>
    </row>
    <row r="36" spans="2:17" x14ac:dyDescent="0.35">
      <c r="B36" s="36">
        <v>8</v>
      </c>
      <c r="C36" s="37">
        <f ca="1">+OFFSET(Summary!B$9,Summary!B36,0)</f>
        <v>8</v>
      </c>
      <c r="D36" s="37" t="str">
        <f ca="1">+OFFSET(Summary!B$9,Summary!C36,1)</f>
        <v>Runner 8</v>
      </c>
      <c r="E36" s="38">
        <f t="shared" ca="1" si="5"/>
        <v>0</v>
      </c>
      <c r="F36" s="38">
        <f t="shared" ca="1" si="2"/>
        <v>0</v>
      </c>
      <c r="G36" s="39">
        <f ca="1">+M36*OFFSET(Summary!B$9,Summary!C36,4)</f>
        <v>0</v>
      </c>
      <c r="H36" s="31"/>
      <c r="I36" s="72">
        <v>4.5</v>
      </c>
      <c r="J36" s="73">
        <v>522</v>
      </c>
      <c r="K36" s="73">
        <v>-161</v>
      </c>
      <c r="L36" s="69">
        <f t="shared" si="3"/>
        <v>361</v>
      </c>
      <c r="M36" s="40">
        <f t="shared" si="4"/>
        <v>4.9415000000000004</v>
      </c>
    </row>
    <row r="37" spans="2:17" x14ac:dyDescent="0.35">
      <c r="B37" s="36">
        <v>9</v>
      </c>
      <c r="C37" s="37">
        <f ca="1">+OFFSET(Summary!B$9,Summary!B37,0)</f>
        <v>9</v>
      </c>
      <c r="D37" s="37" t="str">
        <f ca="1">+OFFSET(Summary!B$9,Summary!C37,1)</f>
        <v>Runner 9</v>
      </c>
      <c r="E37" s="38">
        <f t="shared" ca="1" si="5"/>
        <v>0</v>
      </c>
      <c r="F37" s="38">
        <f t="shared" ca="1" si="2"/>
        <v>0</v>
      </c>
      <c r="G37" s="39">
        <f ca="1">+M37*OFFSET(Summary!B$9,Summary!C37,4)</f>
        <v>0</v>
      </c>
      <c r="H37" s="31"/>
      <c r="I37" s="72">
        <v>7.2</v>
      </c>
      <c r="J37" s="73">
        <v>182</v>
      </c>
      <c r="K37" s="73">
        <v>-594</v>
      </c>
      <c r="L37" s="69">
        <f t="shared" si="3"/>
        <v>-412</v>
      </c>
      <c r="M37" s="40">
        <f t="shared" si="4"/>
        <v>7.0850000000000009</v>
      </c>
      <c r="P37" s="28" t="s">
        <v>35</v>
      </c>
      <c r="Q37" s="43">
        <v>41383.770833333336</v>
      </c>
    </row>
    <row r="38" spans="2:17" x14ac:dyDescent="0.35">
      <c r="B38" s="36">
        <v>10</v>
      </c>
      <c r="C38" s="37">
        <f ca="1">+OFFSET(Summary!B$9,Summary!B38,0)</f>
        <v>10</v>
      </c>
      <c r="D38" s="37" t="str">
        <f ca="1">+OFFSET(Summary!B$9,Summary!C38,1)</f>
        <v>Runner 10</v>
      </c>
      <c r="E38" s="38">
        <f t="shared" ca="1" si="5"/>
        <v>0</v>
      </c>
      <c r="F38" s="38">
        <f t="shared" ca="1" si="2"/>
        <v>0</v>
      </c>
      <c r="G38" s="39">
        <f ca="1">+M38*OFFSET(Summary!B$9,Summary!C38,4)</f>
        <v>0</v>
      </c>
      <c r="H38" s="31"/>
      <c r="I38" s="72">
        <v>5.6</v>
      </c>
      <c r="J38" s="73">
        <v>1183</v>
      </c>
      <c r="K38" s="73">
        <v>-87</v>
      </c>
      <c r="L38" s="69">
        <f t="shared" si="3"/>
        <v>1096</v>
      </c>
      <c r="M38" s="40">
        <f t="shared" si="4"/>
        <v>6.7394999999999996</v>
      </c>
      <c r="P38" s="28" t="s">
        <v>35</v>
      </c>
      <c r="Q38" s="43">
        <v>41384.270833333336</v>
      </c>
    </row>
    <row r="39" spans="2:17" x14ac:dyDescent="0.35">
      <c r="B39" s="36">
        <v>11</v>
      </c>
      <c r="C39" s="37">
        <f ca="1">+OFFSET(Summary!B$9,Summary!B39,0)</f>
        <v>11</v>
      </c>
      <c r="D39" s="37" t="str">
        <f ca="1">+OFFSET(Summary!B$9,Summary!C39,1)</f>
        <v>Runner 11</v>
      </c>
      <c r="E39" s="38">
        <f t="shared" ca="1" si="5"/>
        <v>0</v>
      </c>
      <c r="F39" s="38">
        <f t="shared" ca="1" si="2"/>
        <v>0</v>
      </c>
      <c r="G39" s="39">
        <f ca="1">+M39*OFFSET(Summary!B$9,Summary!C39,4)</f>
        <v>0</v>
      </c>
      <c r="H39" s="31"/>
      <c r="I39" s="72">
        <v>7.7</v>
      </c>
      <c r="J39" s="73">
        <v>136</v>
      </c>
      <c r="K39" s="73">
        <v>-1451</v>
      </c>
      <c r="L39" s="69">
        <f t="shared" si="3"/>
        <v>-1315</v>
      </c>
      <c r="M39" s="40">
        <f t="shared" si="4"/>
        <v>7.1105</v>
      </c>
    </row>
    <row r="40" spans="2:17" x14ac:dyDescent="0.35">
      <c r="B40" s="36">
        <v>12</v>
      </c>
      <c r="C40" s="37">
        <f ca="1">+OFFSET(Summary!B$9,Summary!B40,0)</f>
        <v>12</v>
      </c>
      <c r="D40" s="37" t="str">
        <f ca="1">+OFFSET(Summary!B$9,Summary!C40,1)</f>
        <v>Runner 12</v>
      </c>
      <c r="E40" s="38">
        <f t="shared" ca="1" si="5"/>
        <v>0</v>
      </c>
      <c r="F40" s="38">
        <f t="shared" ca="1" si="2"/>
        <v>0</v>
      </c>
      <c r="G40" s="39">
        <f ca="1">+M40*OFFSET(Summary!B$9,Summary!C40,4)</f>
        <v>0</v>
      </c>
      <c r="H40" s="31"/>
      <c r="I40" s="72">
        <v>5.8</v>
      </c>
      <c r="J40" s="73">
        <v>8</v>
      </c>
      <c r="K40" s="73">
        <v>-1601</v>
      </c>
      <c r="L40" s="69">
        <f t="shared" si="3"/>
        <v>-1593</v>
      </c>
      <c r="M40" s="40">
        <f t="shared" si="4"/>
        <v>5.0075000000000003</v>
      </c>
    </row>
    <row r="41" spans="2:17" x14ac:dyDescent="0.35">
      <c r="B41" s="36">
        <v>13</v>
      </c>
      <c r="C41" s="37">
        <f ca="1">+OFFSET(Summary!B$9,Summary!B41-12,0)</f>
        <v>1</v>
      </c>
      <c r="D41" s="37" t="str">
        <f ca="1">+OFFSET(Summary!B$9,Summary!C41,1)</f>
        <v>Runner 1</v>
      </c>
      <c r="E41" s="38">
        <f t="shared" ca="1" si="5"/>
        <v>0</v>
      </c>
      <c r="F41" s="38">
        <f t="shared" ca="1" si="2"/>
        <v>0</v>
      </c>
      <c r="G41" s="39">
        <f ca="1">+M41*OFFSET(Summary!B$9,Summary!C41,4)*(1+$Q$33)</f>
        <v>0</v>
      </c>
      <c r="H41" s="31"/>
      <c r="I41" s="72">
        <v>3</v>
      </c>
      <c r="J41" s="73">
        <v>110</v>
      </c>
      <c r="K41" s="73">
        <v>-204</v>
      </c>
      <c r="L41" s="69">
        <f t="shared" si="3"/>
        <v>-94</v>
      </c>
      <c r="M41" s="40">
        <f t="shared" si="4"/>
        <v>3.008</v>
      </c>
    </row>
    <row r="42" spans="2:17" x14ac:dyDescent="0.35">
      <c r="B42" s="36">
        <v>14</v>
      </c>
      <c r="C42" s="37">
        <f ca="1">+OFFSET(Summary!B$9,Summary!B42-12,0)</f>
        <v>2</v>
      </c>
      <c r="D42" s="37" t="str">
        <f ca="1">+OFFSET(Summary!B$9,Summary!C42,1)</f>
        <v>Runner 2</v>
      </c>
      <c r="E42" s="38">
        <f t="shared" ca="1" si="5"/>
        <v>0</v>
      </c>
      <c r="F42" s="38">
        <f t="shared" ca="1" si="2"/>
        <v>0</v>
      </c>
      <c r="G42" s="39">
        <f ca="1">+M42*OFFSET(Summary!B$9,Summary!C42,4)*(1+$Q$33)</f>
        <v>0</v>
      </c>
      <c r="H42" s="31"/>
      <c r="I42" s="72">
        <v>3.4</v>
      </c>
      <c r="J42" s="73">
        <v>18</v>
      </c>
      <c r="K42" s="73">
        <v>-384</v>
      </c>
      <c r="L42" s="69">
        <f t="shared" si="3"/>
        <v>-366</v>
      </c>
      <c r="M42" s="40">
        <f t="shared" si="4"/>
        <v>3.2259999999999995</v>
      </c>
    </row>
    <row r="43" spans="2:17" x14ac:dyDescent="0.35">
      <c r="B43" s="36">
        <v>15</v>
      </c>
      <c r="C43" s="37">
        <f ca="1">+OFFSET(Summary!B$9,Summary!B43-12,0)</f>
        <v>3</v>
      </c>
      <c r="D43" s="37" t="str">
        <f ca="1">+OFFSET(Summary!B$9,Summary!C43,1)</f>
        <v>Runner 3</v>
      </c>
      <c r="E43" s="38">
        <f t="shared" ca="1" si="5"/>
        <v>0</v>
      </c>
      <c r="F43" s="38">
        <f t="shared" ca="1" si="2"/>
        <v>0</v>
      </c>
      <c r="G43" s="39">
        <f ca="1">+M43*OFFSET(Summary!B$9,Summary!C43,4)*(1+$Q$33)</f>
        <v>0</v>
      </c>
      <c r="H43" s="31"/>
      <c r="I43" s="72">
        <v>4.5</v>
      </c>
      <c r="J43" s="73">
        <v>291</v>
      </c>
      <c r="K43" s="73">
        <v>-225</v>
      </c>
      <c r="L43" s="69">
        <f t="shared" si="3"/>
        <v>66</v>
      </c>
      <c r="M43" s="40">
        <f t="shared" si="4"/>
        <v>4.6785000000000005</v>
      </c>
    </row>
    <row r="44" spans="2:17" x14ac:dyDescent="0.35">
      <c r="B44" s="36">
        <v>16</v>
      </c>
      <c r="C44" s="37">
        <f ca="1">+OFFSET(Summary!B$9,Summary!B44-12,0)</f>
        <v>4</v>
      </c>
      <c r="D44" s="37" t="str">
        <f ca="1">+OFFSET(Summary!B$9,Summary!C44,1)</f>
        <v>Runner 4</v>
      </c>
      <c r="E44" s="38">
        <f t="shared" ca="1" si="5"/>
        <v>0</v>
      </c>
      <c r="F44" s="38">
        <f t="shared" ca="1" si="2"/>
        <v>0</v>
      </c>
      <c r="G44" s="39">
        <f ca="1">+M44*OFFSET(Summary!B$9,Summary!C44,4)*(1+$Q$33)</f>
        <v>0</v>
      </c>
      <c r="H44" s="31"/>
      <c r="I44" s="72">
        <v>4.2</v>
      </c>
      <c r="J44" s="73">
        <v>203</v>
      </c>
      <c r="K44" s="73">
        <v>-265</v>
      </c>
      <c r="L44" s="69">
        <f t="shared" si="3"/>
        <v>-62</v>
      </c>
      <c r="M44" s="40">
        <f t="shared" si="4"/>
        <v>4.2705000000000002</v>
      </c>
    </row>
    <row r="45" spans="2:17" x14ac:dyDescent="0.35">
      <c r="B45" s="36">
        <v>17</v>
      </c>
      <c r="C45" s="37">
        <f ca="1">+OFFSET(Summary!B$9,Summary!B45-12,0)</f>
        <v>5</v>
      </c>
      <c r="D45" s="37" t="str">
        <f ca="1">+OFFSET(Summary!B$9,Summary!C45,1)</f>
        <v>Runner 5</v>
      </c>
      <c r="E45" s="38">
        <f t="shared" ca="1" si="5"/>
        <v>0</v>
      </c>
      <c r="F45" s="38">
        <f t="shared" ca="1" si="2"/>
        <v>0</v>
      </c>
      <c r="G45" s="39">
        <f ca="1">+M45*OFFSET(Summary!B$9,Summary!C45,4)*(1+$Q$33)</f>
        <v>0</v>
      </c>
      <c r="H45" s="31"/>
      <c r="I45" s="72">
        <v>4.0999999999999996</v>
      </c>
      <c r="J45" s="73">
        <v>295</v>
      </c>
      <c r="K45" s="73">
        <v>-346</v>
      </c>
      <c r="L45" s="69">
        <f t="shared" si="3"/>
        <v>-51</v>
      </c>
      <c r="M45" s="40">
        <f t="shared" si="4"/>
        <v>4.2219999999999995</v>
      </c>
    </row>
    <row r="46" spans="2:17" x14ac:dyDescent="0.35">
      <c r="B46" s="36">
        <v>18</v>
      </c>
      <c r="C46" s="37">
        <f ca="1">+OFFSET(Summary!B$9,Summary!B46-12,0)</f>
        <v>6</v>
      </c>
      <c r="D46" s="37" t="str">
        <f ca="1">+OFFSET(Summary!B$9,Summary!C46,1)</f>
        <v>Runner 6</v>
      </c>
      <c r="E46" s="38">
        <f t="shared" ca="1" si="5"/>
        <v>0</v>
      </c>
      <c r="F46" s="38">
        <f t="shared" ca="1" si="2"/>
        <v>0</v>
      </c>
      <c r="G46" s="39">
        <f ca="1">+M46*OFFSET(Summary!B$9,Summary!C46,4)*(1+$Q$33)</f>
        <v>0</v>
      </c>
      <c r="H46" s="31"/>
      <c r="I46" s="72">
        <v>3.3</v>
      </c>
      <c r="J46" s="73">
        <v>323</v>
      </c>
      <c r="K46" s="73">
        <v>-361</v>
      </c>
      <c r="L46" s="69">
        <f t="shared" si="3"/>
        <v>-38</v>
      </c>
      <c r="M46" s="40">
        <f t="shared" si="4"/>
        <v>3.4424999999999999</v>
      </c>
    </row>
    <row r="47" spans="2:17" x14ac:dyDescent="0.35">
      <c r="B47" s="36">
        <v>19</v>
      </c>
      <c r="C47" s="37">
        <f ca="1">+OFFSET(Summary!B$9,Summary!B47-12,0)</f>
        <v>7</v>
      </c>
      <c r="D47" s="37" t="str">
        <f ca="1">+OFFSET(Summary!B$9,Summary!C47,1)</f>
        <v>Runner 7</v>
      </c>
      <c r="E47" s="38">
        <f t="shared" ca="1" si="5"/>
        <v>0</v>
      </c>
      <c r="F47" s="38">
        <f t="shared" ca="1" si="2"/>
        <v>0</v>
      </c>
      <c r="G47" s="39">
        <f ca="1">+M47*OFFSET(Summary!B$9,Summary!C47,4)*(1+$Q$33)</f>
        <v>0</v>
      </c>
      <c r="H47" s="31"/>
      <c r="I47" s="72">
        <v>7.1</v>
      </c>
      <c r="J47" s="73">
        <v>1334</v>
      </c>
      <c r="K47" s="73">
        <v>-116</v>
      </c>
      <c r="L47" s="69">
        <f t="shared" si="3"/>
        <v>1218</v>
      </c>
      <c r="M47" s="40">
        <f t="shared" si="4"/>
        <v>8.3759999999999994</v>
      </c>
    </row>
    <row r="48" spans="2:17" x14ac:dyDescent="0.35">
      <c r="B48" s="36">
        <v>20</v>
      </c>
      <c r="C48" s="37">
        <f ca="1">+OFFSET(Summary!B$9,Summary!B48-12,0)</f>
        <v>8</v>
      </c>
      <c r="D48" s="37" t="str">
        <f ca="1">+OFFSET(Summary!B$9,Summary!C48,1)</f>
        <v>Runner 8</v>
      </c>
      <c r="E48" s="38">
        <f t="shared" ca="1" si="5"/>
        <v>0</v>
      </c>
      <c r="F48" s="38">
        <f t="shared" ca="1" si="2"/>
        <v>0</v>
      </c>
      <c r="G48" s="39">
        <f ca="1">+M48*OFFSET(Summary!B$9,Summary!C48,4)*(1+$Q$33)</f>
        <v>0</v>
      </c>
      <c r="H48" s="31"/>
      <c r="I48" s="72">
        <v>5.3</v>
      </c>
      <c r="J48" s="73">
        <v>1001</v>
      </c>
      <c r="K48" s="73">
        <v>0</v>
      </c>
      <c r="L48" s="69">
        <f t="shared" si="3"/>
        <v>1001</v>
      </c>
      <c r="M48" s="40">
        <f t="shared" si="4"/>
        <v>6.3010000000000002</v>
      </c>
    </row>
    <row r="49" spans="2:13" x14ac:dyDescent="0.35">
      <c r="B49" s="36">
        <v>21</v>
      </c>
      <c r="C49" s="37">
        <f ca="1">+OFFSET(Summary!B$9,Summary!B49-12,0)</f>
        <v>9</v>
      </c>
      <c r="D49" s="37" t="str">
        <f ca="1">+OFFSET(Summary!B$9,Summary!C49,1)</f>
        <v>Runner 9</v>
      </c>
      <c r="E49" s="38">
        <f t="shared" ca="1" si="5"/>
        <v>0</v>
      </c>
      <c r="F49" s="38">
        <f t="shared" ca="1" si="2"/>
        <v>0</v>
      </c>
      <c r="G49" s="39">
        <f ca="1">+M49*OFFSET(Summary!B$9,Summary!C49,4)*(1+$Q$33)</f>
        <v>0</v>
      </c>
      <c r="H49" s="31"/>
      <c r="I49" s="72">
        <v>3.4</v>
      </c>
      <c r="J49" s="73">
        <v>50.5</v>
      </c>
      <c r="K49" s="73">
        <v>-166</v>
      </c>
      <c r="L49" s="69">
        <f t="shared" si="3"/>
        <v>-115.5</v>
      </c>
      <c r="M49" s="40">
        <f t="shared" si="4"/>
        <v>3.3674999999999997</v>
      </c>
    </row>
    <row r="50" spans="2:13" x14ac:dyDescent="0.35">
      <c r="B50" s="36">
        <v>22</v>
      </c>
      <c r="C50" s="37">
        <f ca="1">+OFFSET(Summary!B$9,Summary!B50-12,0)</f>
        <v>10</v>
      </c>
      <c r="D50" s="37" t="str">
        <f ca="1">+OFFSET(Summary!B$9,Summary!C50,1)</f>
        <v>Runner 10</v>
      </c>
      <c r="E50" s="38">
        <f t="shared" ca="1" si="5"/>
        <v>0</v>
      </c>
      <c r="F50" s="38">
        <f t="shared" ca="1" si="2"/>
        <v>0</v>
      </c>
      <c r="G50" s="39">
        <f ca="1">+M50*OFFSET(Summary!B$9,Summary!C50,4)*(1+$Q$33)</f>
        <v>0</v>
      </c>
      <c r="H50" s="31"/>
      <c r="I50" s="72">
        <v>3.2</v>
      </c>
      <c r="J50" s="73">
        <v>158</v>
      </c>
      <c r="K50" s="73">
        <v>-128</v>
      </c>
      <c r="L50" s="69">
        <f t="shared" si="3"/>
        <v>30</v>
      </c>
      <c r="M50" s="40">
        <f t="shared" si="4"/>
        <v>3.294</v>
      </c>
    </row>
    <row r="51" spans="2:13" x14ac:dyDescent="0.35">
      <c r="B51" s="36">
        <v>23</v>
      </c>
      <c r="C51" s="37">
        <f ca="1">+OFFSET(Summary!B$9,Summary!B51-12,0)</f>
        <v>11</v>
      </c>
      <c r="D51" s="37" t="str">
        <f ca="1">+OFFSET(Summary!B$9,Summary!C51,1)</f>
        <v>Runner 11</v>
      </c>
      <c r="E51" s="38">
        <f t="shared" ca="1" si="5"/>
        <v>0</v>
      </c>
      <c r="F51" s="38">
        <f t="shared" ca="1" si="2"/>
        <v>0</v>
      </c>
      <c r="G51" s="39">
        <f ca="1">+M51*OFFSET(Summary!B$9,Summary!C51,4)*(1+$Q$33)</f>
        <v>0</v>
      </c>
      <c r="H51" s="31"/>
      <c r="I51" s="72">
        <v>4.8</v>
      </c>
      <c r="J51" s="73">
        <v>205</v>
      </c>
      <c r="K51" s="73">
        <v>-260</v>
      </c>
      <c r="L51" s="69">
        <f t="shared" si="3"/>
        <v>-55</v>
      </c>
      <c r="M51" s="40">
        <f t="shared" si="4"/>
        <v>4.875</v>
      </c>
    </row>
    <row r="52" spans="2:13" x14ac:dyDescent="0.35">
      <c r="B52" s="36">
        <v>24</v>
      </c>
      <c r="C52" s="37">
        <f ca="1">+OFFSET(Summary!B$9,Summary!B52-12,0)</f>
        <v>12</v>
      </c>
      <c r="D52" s="37" t="str">
        <f ca="1">+OFFSET(Summary!B$9,Summary!C52,1)</f>
        <v>Runner 12</v>
      </c>
      <c r="E52" s="38">
        <f t="shared" ca="1" si="5"/>
        <v>0</v>
      </c>
      <c r="F52" s="38">
        <f t="shared" ca="1" si="2"/>
        <v>0</v>
      </c>
      <c r="G52" s="39">
        <f ca="1">+M52*OFFSET(Summary!B$9,Summary!C52,4)*(1+$Q$33)</f>
        <v>0</v>
      </c>
      <c r="H52" s="31"/>
      <c r="I52" s="72">
        <v>7.9</v>
      </c>
      <c r="J52" s="73">
        <v>61</v>
      </c>
      <c r="K52" s="73">
        <v>-1745</v>
      </c>
      <c r="L52" s="69">
        <f t="shared" si="3"/>
        <v>-1684</v>
      </c>
      <c r="M52" s="40">
        <f t="shared" si="4"/>
        <v>7.0884999999999998</v>
      </c>
    </row>
    <row r="53" spans="2:13" x14ac:dyDescent="0.35">
      <c r="B53" s="36">
        <v>25</v>
      </c>
      <c r="C53" s="37">
        <f ca="1">+OFFSET(Summary!B$9,Summary!B53-24,0)</f>
        <v>1</v>
      </c>
      <c r="D53" s="37" t="str">
        <f ca="1">+OFFSET(Summary!B$9,Summary!C53,1)</f>
        <v>Runner 1</v>
      </c>
      <c r="E53" s="38">
        <f t="shared" ca="1" si="5"/>
        <v>0</v>
      </c>
      <c r="F53" s="38">
        <f t="shared" ca="1" si="2"/>
        <v>0</v>
      </c>
      <c r="G53" s="39">
        <f ca="1">+M53*OFFSET(Summary!B$9,Summary!C53,4)*(1+$Q$34)</f>
        <v>0</v>
      </c>
      <c r="H53" s="31"/>
      <c r="I53" s="72">
        <v>6.6</v>
      </c>
      <c r="J53" s="73">
        <v>257</v>
      </c>
      <c r="K53" s="73">
        <v>-959</v>
      </c>
      <c r="L53" s="69">
        <f t="shared" si="3"/>
        <v>-702</v>
      </c>
      <c r="M53" s="40">
        <f t="shared" si="4"/>
        <v>6.3774999999999995</v>
      </c>
    </row>
    <row r="54" spans="2:13" x14ac:dyDescent="0.35">
      <c r="B54" s="36">
        <v>26</v>
      </c>
      <c r="C54" s="37">
        <f ca="1">+OFFSET(Summary!B$9,Summary!B54-24,0)</f>
        <v>2</v>
      </c>
      <c r="D54" s="37" t="str">
        <f ca="1">+OFFSET(Summary!B$9,Summary!C54,1)</f>
        <v>Runner 2</v>
      </c>
      <c r="E54" s="38">
        <f t="shared" ca="1" si="5"/>
        <v>0</v>
      </c>
      <c r="F54" s="38">
        <f t="shared" ca="1" si="2"/>
        <v>0</v>
      </c>
      <c r="G54" s="39">
        <f ca="1">+M54*OFFSET(Summary!B$9,Summary!C54,4)*(1+$Q$34)</f>
        <v>0</v>
      </c>
      <c r="H54" s="31"/>
      <c r="I54" s="72">
        <v>3.6</v>
      </c>
      <c r="J54" s="73">
        <v>68</v>
      </c>
      <c r="K54" s="73">
        <v>-184</v>
      </c>
      <c r="L54" s="69">
        <f t="shared" si="3"/>
        <v>-116</v>
      </c>
      <c r="M54" s="40">
        <f t="shared" si="4"/>
        <v>3.5760000000000001</v>
      </c>
    </row>
    <row r="55" spans="2:13" x14ac:dyDescent="0.35">
      <c r="B55" s="36">
        <v>27</v>
      </c>
      <c r="C55" s="37">
        <f ca="1">+OFFSET(Summary!B$9,Summary!B55-24,0)</f>
        <v>3</v>
      </c>
      <c r="D55" s="37" t="str">
        <f ca="1">+OFFSET(Summary!B$9,Summary!C55,1)</f>
        <v>Runner 3</v>
      </c>
      <c r="E55" s="38">
        <f t="shared" ca="1" si="5"/>
        <v>0</v>
      </c>
      <c r="F55" s="38">
        <f t="shared" ca="1" si="2"/>
        <v>0</v>
      </c>
      <c r="G55" s="39">
        <f ca="1">+M55*OFFSET(Summary!B$9,Summary!C55,4)*(1+$Q$34)</f>
        <v>0</v>
      </c>
      <c r="H55" s="31"/>
      <c r="I55" s="72">
        <v>2.9</v>
      </c>
      <c r="J55" s="73">
        <v>134</v>
      </c>
      <c r="K55" s="73">
        <v>-91</v>
      </c>
      <c r="L55" s="69">
        <f t="shared" si="3"/>
        <v>43</v>
      </c>
      <c r="M55" s="40">
        <f t="shared" si="4"/>
        <v>2.9884999999999997</v>
      </c>
    </row>
    <row r="56" spans="2:13" x14ac:dyDescent="0.35">
      <c r="B56" s="36">
        <v>28</v>
      </c>
      <c r="C56" s="37">
        <f ca="1">+OFFSET(Summary!B$9,Summary!B56-24,0)</f>
        <v>4</v>
      </c>
      <c r="D56" s="37" t="str">
        <f ca="1">+OFFSET(Summary!B$9,Summary!C56,1)</f>
        <v>Runner 4</v>
      </c>
      <c r="E56" s="38">
        <f t="shared" ca="1" si="5"/>
        <v>0</v>
      </c>
      <c r="F56" s="38">
        <f t="shared" ca="1" si="2"/>
        <v>0</v>
      </c>
      <c r="G56" s="39">
        <f ca="1">+M56*OFFSET(Summary!B$9,Summary!C56,4)*(1+$Q$34)</f>
        <v>0</v>
      </c>
      <c r="H56" s="31"/>
      <c r="I56" s="72">
        <v>2.74</v>
      </c>
      <c r="J56" s="73">
        <v>115</v>
      </c>
      <c r="K56" s="73">
        <v>-95</v>
      </c>
      <c r="L56" s="69">
        <f t="shared" si="3"/>
        <v>20</v>
      </c>
      <c r="M56" s="40">
        <f t="shared" si="4"/>
        <v>2.8075000000000006</v>
      </c>
    </row>
    <row r="57" spans="2:13" x14ac:dyDescent="0.35">
      <c r="B57" s="36">
        <v>29</v>
      </c>
      <c r="C57" s="37">
        <f ca="1">+OFFSET(Summary!B$9,Summary!B57-24,0)</f>
        <v>5</v>
      </c>
      <c r="D57" s="37" t="str">
        <f ca="1">+OFFSET(Summary!B$9,Summary!C57,1)</f>
        <v>Runner 5</v>
      </c>
      <c r="E57" s="38">
        <f t="shared" ca="1" si="5"/>
        <v>0</v>
      </c>
      <c r="F57" s="38">
        <f t="shared" ca="1" si="2"/>
        <v>0</v>
      </c>
      <c r="G57" s="39">
        <f ca="1">+M57*OFFSET(Summary!B$9,Summary!C57,4)*(1+$Q$34)</f>
        <v>0</v>
      </c>
      <c r="H57" s="31"/>
      <c r="I57" s="72">
        <v>9.6999999999999993</v>
      </c>
      <c r="J57" s="73">
        <v>548</v>
      </c>
      <c r="K57" s="73">
        <v>-483</v>
      </c>
      <c r="L57" s="69">
        <f t="shared" si="3"/>
        <v>65</v>
      </c>
      <c r="M57" s="40">
        <f t="shared" si="4"/>
        <v>10.006499999999999</v>
      </c>
    </row>
    <row r="58" spans="2:13" x14ac:dyDescent="0.35">
      <c r="B58" s="36">
        <v>30</v>
      </c>
      <c r="C58" s="37">
        <f ca="1">+OFFSET(Summary!B$9,Summary!B58-24,0)</f>
        <v>6</v>
      </c>
      <c r="D58" s="37" t="str">
        <f ca="1">+OFFSET(Summary!B$9,Summary!C58,1)</f>
        <v>Runner 6</v>
      </c>
      <c r="E58" s="38">
        <f t="shared" ca="1" si="5"/>
        <v>0</v>
      </c>
      <c r="F58" s="38">
        <f t="shared" ca="1" si="2"/>
        <v>0</v>
      </c>
      <c r="G58" s="39">
        <f ca="1">+M58*OFFSET(Summary!B$9,Summary!C58,4)*(1+$Q$34)</f>
        <v>0</v>
      </c>
      <c r="H58" s="31"/>
      <c r="I58" s="72">
        <v>4.9000000000000004</v>
      </c>
      <c r="J58" s="74">
        <v>92</v>
      </c>
      <c r="K58" s="74">
        <v>-236</v>
      </c>
      <c r="L58" s="69">
        <f t="shared" si="3"/>
        <v>-144</v>
      </c>
      <c r="M58" s="40">
        <f t="shared" si="4"/>
        <v>4.8739999999999997</v>
      </c>
    </row>
    <row r="59" spans="2:13" x14ac:dyDescent="0.35">
      <c r="B59" s="36">
        <v>31</v>
      </c>
      <c r="C59" s="37">
        <f ca="1">+OFFSET(Summary!B$9,Summary!B59-24,0)</f>
        <v>7</v>
      </c>
      <c r="D59" s="37" t="str">
        <f ca="1">+OFFSET(Summary!B$9,Summary!C59,1)</f>
        <v>Runner 7</v>
      </c>
      <c r="E59" s="38">
        <f t="shared" ca="1" si="5"/>
        <v>0</v>
      </c>
      <c r="F59" s="38">
        <f t="shared" ca="1" si="2"/>
        <v>0</v>
      </c>
      <c r="G59" s="39">
        <f ca="1">+M59*OFFSET(Summary!B$9,Summary!C59,4)*(1+$Q$34)</f>
        <v>0</v>
      </c>
      <c r="H59" s="31"/>
      <c r="I59" s="72">
        <v>4.4000000000000004</v>
      </c>
      <c r="J59" s="73">
        <v>234</v>
      </c>
      <c r="K59" s="73">
        <v>-74</v>
      </c>
      <c r="L59" s="69">
        <f t="shared" si="3"/>
        <v>160</v>
      </c>
      <c r="M59" s="40">
        <f t="shared" si="4"/>
        <v>4.5970000000000004</v>
      </c>
    </row>
    <row r="60" spans="2:13" x14ac:dyDescent="0.35">
      <c r="B60" s="36">
        <v>32</v>
      </c>
      <c r="C60" s="37">
        <f ca="1">+OFFSET(Summary!B$9,Summary!B60-24,0)</f>
        <v>8</v>
      </c>
      <c r="D60" s="37" t="str">
        <f ca="1">+OFFSET(Summary!B$9,Summary!C60,1)</f>
        <v>Runner 8</v>
      </c>
      <c r="E60" s="38">
        <f t="shared" ca="1" si="5"/>
        <v>0</v>
      </c>
      <c r="F60" s="38">
        <f t="shared" ca="1" si="2"/>
        <v>0</v>
      </c>
      <c r="G60" s="39">
        <f ca="1">+M60*OFFSET(Summary!B$9,Summary!C60,4)*(1+$Q$34)</f>
        <v>0</v>
      </c>
      <c r="H60" s="31"/>
      <c r="I60" s="72">
        <v>4.9000000000000004</v>
      </c>
      <c r="J60" s="73">
        <v>266</v>
      </c>
      <c r="K60" s="73">
        <v>-194</v>
      </c>
      <c r="L60" s="69">
        <f t="shared" si="3"/>
        <v>72</v>
      </c>
      <c r="M60" s="40">
        <f t="shared" si="4"/>
        <v>5.069</v>
      </c>
    </row>
    <row r="61" spans="2:13" x14ac:dyDescent="0.35">
      <c r="B61" s="36">
        <v>33</v>
      </c>
      <c r="C61" s="37">
        <f ca="1">+OFFSET(Summary!B$9,Summary!B61-24,0)</f>
        <v>9</v>
      </c>
      <c r="D61" s="37" t="str">
        <f ca="1">+OFFSET(Summary!B$9,Summary!C61,1)</f>
        <v>Runner 9</v>
      </c>
      <c r="E61" s="38">
        <f t="shared" ca="1" si="5"/>
        <v>0</v>
      </c>
      <c r="F61" s="38">
        <f t="shared" ca="1" si="2"/>
        <v>0</v>
      </c>
      <c r="G61" s="39">
        <f ca="1">+M61*OFFSET(Summary!B$9,Summary!C61,4)*(1+$Q$34)</f>
        <v>0</v>
      </c>
      <c r="H61" s="31"/>
      <c r="I61" s="72">
        <v>8.3000000000000007</v>
      </c>
      <c r="J61" s="73">
        <v>345</v>
      </c>
      <c r="K61" s="73">
        <v>-498</v>
      </c>
      <c r="L61" s="69">
        <f t="shared" si="3"/>
        <v>-153</v>
      </c>
      <c r="M61" s="40">
        <f t="shared" si="4"/>
        <v>8.3960000000000008</v>
      </c>
    </row>
    <row r="62" spans="2:13" x14ac:dyDescent="0.35">
      <c r="B62" s="36">
        <v>34</v>
      </c>
      <c r="C62" s="37">
        <f ca="1">+OFFSET(Summary!B$9,Summary!B62-24,0)</f>
        <v>10</v>
      </c>
      <c r="D62" s="37" t="str">
        <f ca="1">+OFFSET(Summary!B$9,Summary!C62,1)</f>
        <v>Runner 10</v>
      </c>
      <c r="E62" s="38">
        <f t="shared" ca="1" si="5"/>
        <v>0</v>
      </c>
      <c r="F62" s="38">
        <f t="shared" ca="1" si="2"/>
        <v>0</v>
      </c>
      <c r="G62" s="39">
        <f ca="1">+M62*OFFSET(Summary!B$9,Summary!C62,4)*(1+$Q$34)</f>
        <v>0</v>
      </c>
      <c r="H62" s="31"/>
      <c r="I62" s="72">
        <v>2.7</v>
      </c>
      <c r="J62" s="73">
        <v>57</v>
      </c>
      <c r="K62" s="73">
        <v>-121</v>
      </c>
      <c r="L62" s="69">
        <f t="shared" si="3"/>
        <v>-64</v>
      </c>
      <c r="M62" s="40">
        <f t="shared" si="4"/>
        <v>2.6965000000000003</v>
      </c>
    </row>
    <row r="63" spans="2:13" x14ac:dyDescent="0.35">
      <c r="B63" s="36">
        <v>35</v>
      </c>
      <c r="C63" s="37">
        <f ca="1">+OFFSET(Summary!B$9,Summary!B63-24,0)</f>
        <v>11</v>
      </c>
      <c r="D63" s="37" t="str">
        <f ca="1">+OFFSET(Summary!B$9,Summary!C63,1)</f>
        <v>Runner 11</v>
      </c>
      <c r="E63" s="38">
        <f t="shared" ca="1" si="5"/>
        <v>0</v>
      </c>
      <c r="F63" s="38">
        <f t="shared" ca="1" si="2"/>
        <v>0</v>
      </c>
      <c r="G63" s="39">
        <f ca="1">+M63*OFFSET(Summary!B$9,Summary!C63,4)*(1+$Q$34)</f>
        <v>0</v>
      </c>
      <c r="H63" s="31"/>
      <c r="I63" s="72">
        <v>4.8</v>
      </c>
      <c r="J63" s="74">
        <v>208</v>
      </c>
      <c r="K63" s="74">
        <v>-168</v>
      </c>
      <c r="L63" s="69">
        <f t="shared" si="3"/>
        <v>40</v>
      </c>
      <c r="M63" s="40">
        <f t="shared" si="4"/>
        <v>4.9240000000000004</v>
      </c>
    </row>
    <row r="64" spans="2:13" ht="15" thickBot="1" x14ac:dyDescent="0.4">
      <c r="B64" s="44">
        <v>36</v>
      </c>
      <c r="C64" s="45">
        <f ca="1">+OFFSET(Summary!B$9,Summary!B64-24,0)</f>
        <v>12</v>
      </c>
      <c r="D64" s="45" t="str">
        <f ca="1">+OFFSET(Summary!B$9,Summary!C64,1)</f>
        <v>Runner 12</v>
      </c>
      <c r="E64" s="46">
        <f t="shared" ca="1" si="5"/>
        <v>0</v>
      </c>
      <c r="F64" s="46">
        <f ca="1">+E64+G64</f>
        <v>0</v>
      </c>
      <c r="G64" s="47">
        <f ca="1">+M64*OFFSET(Summary!B$9,Summary!C64,4)*(1+$Q$34)</f>
        <v>0</v>
      </c>
      <c r="H64" s="48"/>
      <c r="I64" s="75">
        <v>6.1</v>
      </c>
      <c r="J64" s="76">
        <v>494</v>
      </c>
      <c r="K64" s="76">
        <v>-510</v>
      </c>
      <c r="L64" s="70">
        <f t="shared" si="3"/>
        <v>-16</v>
      </c>
      <c r="M64" s="49">
        <f t="shared" si="4"/>
        <v>6.3389999999999995</v>
      </c>
    </row>
    <row r="67" spans="7:7" x14ac:dyDescent="0.35">
      <c r="G67" s="50"/>
    </row>
    <row r="68" spans="7:7" x14ac:dyDescent="0.35">
      <c r="G68" s="50"/>
    </row>
  </sheetData>
  <sheetProtection password="8E71" sheet="1" objects="1" scenarios="1" selectLockedCells="1"/>
  <protectedRanges>
    <protectedRange sqref="D10:E24 C10:C26 I26" name="Range1"/>
    <protectedRange sqref="E10:E21 C14:D14" name="Range1_1"/>
    <protectedRange sqref="C13:D13 C16:D16" name="Range1_2"/>
    <protectedRange sqref="C20:D20" name="Range1_3"/>
    <protectedRange sqref="D21 C21:C26 D22:E24 I26" name="Range1_4"/>
    <protectedRange sqref="C19:D19 C17:D17" name="Range1_5"/>
  </protectedRanges>
  <mergeCells count="5">
    <mergeCell ref="D26:E26"/>
    <mergeCell ref="B25:C25"/>
    <mergeCell ref="B26:C26"/>
    <mergeCell ref="D25:E25"/>
    <mergeCell ref="G26:L26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67"/>
  <sheetViews>
    <sheetView topLeftCell="A25" workbookViewId="0">
      <selection activeCell="G41" sqref="G6:G41"/>
    </sheetView>
  </sheetViews>
  <sheetFormatPr defaultRowHeight="14.5" x14ac:dyDescent="0.35"/>
  <cols>
    <col min="3" max="3" width="16" customWidth="1"/>
    <col min="4" max="4" width="21.453125" customWidth="1"/>
    <col min="8" max="8" width="15.26953125" customWidth="1"/>
  </cols>
  <sheetData>
    <row r="5" spans="4:7" x14ac:dyDescent="0.35">
      <c r="D5" s="23">
        <v>374.11291273474779</v>
      </c>
    </row>
    <row r="6" spans="4:7" x14ac:dyDescent="0.35">
      <c r="D6" s="23">
        <v>131.8101157412521</v>
      </c>
      <c r="G6" s="23">
        <v>-158.61178464770396</v>
      </c>
    </row>
    <row r="7" spans="4:7" x14ac:dyDescent="0.35">
      <c r="D7" s="23">
        <v>209.50016580128678</v>
      </c>
      <c r="G7" s="23">
        <v>-337.96166451740186</v>
      </c>
    </row>
    <row r="8" spans="4:7" x14ac:dyDescent="0.35">
      <c r="D8" s="23">
        <v>391.42708359336842</v>
      </c>
      <c r="G8" s="23">
        <v>-204.15530980181703</v>
      </c>
    </row>
    <row r="9" spans="4:7" x14ac:dyDescent="0.35">
      <c r="D9" s="23">
        <v>391.36080265355253</v>
      </c>
      <c r="G9" s="23">
        <v>-325.72709056949617</v>
      </c>
    </row>
    <row r="10" spans="4:7" x14ac:dyDescent="0.35">
      <c r="D10" s="23">
        <v>116.16782606923576</v>
      </c>
      <c r="G10" s="23">
        <v>-467.06089834666392</v>
      </c>
    </row>
    <row r="11" spans="4:7" x14ac:dyDescent="0.35">
      <c r="D11" s="23">
        <v>166.10851009368849</v>
      </c>
      <c r="G11" s="23">
        <v>-109.29561803519721</v>
      </c>
    </row>
    <row r="12" spans="4:7" x14ac:dyDescent="0.35">
      <c r="D12" s="23">
        <v>336.43045129013001</v>
      </c>
      <c r="G12" s="23">
        <v>-51.927653711318996</v>
      </c>
    </row>
    <row r="13" spans="4:7" x14ac:dyDescent="0.35">
      <c r="D13" s="23">
        <v>640.02157754135305</v>
      </c>
      <c r="G13" s="23">
        <v>-384.70529780197091</v>
      </c>
    </row>
    <row r="14" spans="4:7" x14ac:dyDescent="0.35">
      <c r="D14" s="23">
        <v>634.56814661789099</v>
      </c>
      <c r="G14" s="23">
        <v>-502.68776436614996</v>
      </c>
    </row>
    <row r="15" spans="4:7" x14ac:dyDescent="0.35">
      <c r="D15" s="23">
        <v>48.4064571738243</v>
      </c>
      <c r="G15" s="23">
        <v>-431.71050655365099</v>
      </c>
    </row>
    <row r="16" spans="4:7" x14ac:dyDescent="0.35">
      <c r="D16" s="23">
        <v>225.74270236349156</v>
      </c>
      <c r="G16" s="23">
        <v>-859.10517591476594</v>
      </c>
    </row>
    <row r="17" spans="4:7" x14ac:dyDescent="0.35">
      <c r="D17" s="23">
        <v>266.16205714225754</v>
      </c>
      <c r="G17" s="23">
        <v>-188.10159307241463</v>
      </c>
    </row>
    <row r="18" spans="4:7" x14ac:dyDescent="0.35">
      <c r="D18" s="23">
        <v>331.36136236190669</v>
      </c>
      <c r="G18" s="23">
        <v>-178.20264645528852</v>
      </c>
    </row>
    <row r="19" spans="4:7" x14ac:dyDescent="0.35">
      <c r="D19" s="23">
        <v>255.30387010383484</v>
      </c>
      <c r="G19" s="23">
        <v>-246.46365376472448</v>
      </c>
    </row>
    <row r="20" spans="4:7" x14ac:dyDescent="0.35">
      <c r="D20" s="23">
        <v>96.527990242004208</v>
      </c>
      <c r="G20" s="23">
        <v>-359.15181184768642</v>
      </c>
    </row>
    <row r="21" spans="4:7" x14ac:dyDescent="0.35">
      <c r="D21" s="23">
        <v>400.49778873062093</v>
      </c>
      <c r="G21" s="23">
        <v>-245.46055094528072</v>
      </c>
    </row>
    <row r="22" spans="4:7" x14ac:dyDescent="0.35">
      <c r="D22" s="23">
        <v>625.77327582549879</v>
      </c>
      <c r="G22" s="23">
        <v>-361.79239204788109</v>
      </c>
    </row>
    <row r="23" spans="4:7" x14ac:dyDescent="0.35">
      <c r="D23" s="23">
        <v>98.394592174528015</v>
      </c>
      <c r="G23" s="23">
        <v>-86.056110214233001</v>
      </c>
    </row>
    <row r="24" spans="4:7" x14ac:dyDescent="0.35">
      <c r="D24" s="23">
        <v>255.67901908111696</v>
      </c>
      <c r="G24" s="23">
        <v>-32.470121171950936</v>
      </c>
    </row>
    <row r="25" spans="4:7" x14ac:dyDescent="0.35">
      <c r="D25" s="23">
        <v>62.08952439689682</v>
      </c>
      <c r="G25" s="23">
        <v>-829.97091872405906</v>
      </c>
    </row>
    <row r="26" spans="4:7" x14ac:dyDescent="0.35">
      <c r="D26" s="23">
        <v>70.848098726272497</v>
      </c>
      <c r="G26" s="23">
        <v>-135.86528331374902</v>
      </c>
    </row>
    <row r="27" spans="4:7" x14ac:dyDescent="0.35">
      <c r="D27" s="23">
        <v>426.58702925300616</v>
      </c>
      <c r="G27" s="23">
        <v>-185.72629777527106</v>
      </c>
    </row>
    <row r="28" spans="4:7" x14ac:dyDescent="0.35">
      <c r="D28" s="23">
        <v>107.9899102737903</v>
      </c>
      <c r="G28" s="23">
        <v>-544.61438452911477</v>
      </c>
    </row>
    <row r="29" spans="4:7" x14ac:dyDescent="0.35">
      <c r="D29" s="23">
        <v>132.78357592773418</v>
      </c>
      <c r="G29" s="23">
        <v>-133.569782348633</v>
      </c>
    </row>
    <row r="30" spans="4:7" x14ac:dyDescent="0.35">
      <c r="D30" s="23">
        <v>140.15628871917616</v>
      </c>
      <c r="G30" s="23">
        <v>-42.912119197845392</v>
      </c>
    </row>
    <row r="31" spans="4:7" x14ac:dyDescent="0.35">
      <c r="D31" s="23">
        <v>42.152443614006003</v>
      </c>
      <c r="G31" s="23">
        <v>-449.9426955337525</v>
      </c>
    </row>
    <row r="32" spans="4:7" x14ac:dyDescent="0.35">
      <c r="D32" s="23">
        <v>22.787764310836803</v>
      </c>
      <c r="G32" s="23">
        <v>-151.2396131742</v>
      </c>
    </row>
    <row r="33" spans="4:8" x14ac:dyDescent="0.35">
      <c r="D33" s="23">
        <v>337.2308790407177</v>
      </c>
      <c r="G33" s="23">
        <v>-126.8839316201209</v>
      </c>
      <c r="H33" s="23"/>
    </row>
    <row r="34" spans="4:8" x14ac:dyDescent="0.35">
      <c r="D34" s="23">
        <v>357.11008573913693</v>
      </c>
      <c r="G34" s="23">
        <v>-56.339928806901</v>
      </c>
      <c r="H34" s="23"/>
    </row>
    <row r="35" spans="4:8" x14ac:dyDescent="0.35">
      <c r="D35" s="23">
        <v>239.33060401534806</v>
      </c>
      <c r="G35" s="23">
        <v>-229.71996239423598</v>
      </c>
      <c r="H35" s="23"/>
    </row>
    <row r="36" spans="4:8" x14ac:dyDescent="0.35">
      <c r="G36" s="23">
        <v>-16.822407760143307</v>
      </c>
      <c r="H36" s="23"/>
    </row>
    <row r="37" spans="4:8" x14ac:dyDescent="0.35">
      <c r="G37" s="23">
        <v>-31.236510780334502</v>
      </c>
      <c r="H37" s="23"/>
    </row>
    <row r="38" spans="4:8" x14ac:dyDescent="0.35">
      <c r="G38" s="23">
        <v>-166.0974052534099</v>
      </c>
      <c r="H38" s="23"/>
    </row>
    <row r="39" spans="4:8" x14ac:dyDescent="0.35">
      <c r="G39" s="23">
        <v>-358.34966001510702</v>
      </c>
      <c r="H39" s="23"/>
    </row>
    <row r="40" spans="4:8" x14ac:dyDescent="0.35">
      <c r="G40" s="23">
        <v>-156.38571396636803</v>
      </c>
      <c r="H40" s="23"/>
    </row>
    <row r="41" spans="4:8" x14ac:dyDescent="0.35">
      <c r="G41" s="23">
        <v>-142.19462298584415</v>
      </c>
      <c r="H41" s="23"/>
    </row>
    <row r="42" spans="4:8" x14ac:dyDescent="0.35">
      <c r="H42" s="23"/>
    </row>
    <row r="43" spans="4:8" x14ac:dyDescent="0.35">
      <c r="H43" s="23"/>
    </row>
    <row r="44" spans="4:8" x14ac:dyDescent="0.35">
      <c r="H44" s="23"/>
    </row>
    <row r="45" spans="4:8" x14ac:dyDescent="0.35">
      <c r="H45" s="23"/>
    </row>
    <row r="46" spans="4:8" x14ac:dyDescent="0.35">
      <c r="H46" s="23"/>
    </row>
    <row r="47" spans="4:8" x14ac:dyDescent="0.35">
      <c r="H47" s="23"/>
    </row>
    <row r="48" spans="4:8" x14ac:dyDescent="0.35">
      <c r="H48" s="23"/>
    </row>
    <row r="49" spans="8:8" x14ac:dyDescent="0.35">
      <c r="H49" s="23"/>
    </row>
    <row r="50" spans="8:8" x14ac:dyDescent="0.35">
      <c r="H50" s="23"/>
    </row>
    <row r="51" spans="8:8" x14ac:dyDescent="0.35">
      <c r="H51" s="23"/>
    </row>
    <row r="52" spans="8:8" x14ac:dyDescent="0.35">
      <c r="H52" s="23"/>
    </row>
    <row r="53" spans="8:8" x14ac:dyDescent="0.35">
      <c r="H53" s="23"/>
    </row>
    <row r="54" spans="8:8" x14ac:dyDescent="0.35">
      <c r="H54" s="23"/>
    </row>
    <row r="55" spans="8:8" x14ac:dyDescent="0.35">
      <c r="H55" s="23"/>
    </row>
    <row r="56" spans="8:8" x14ac:dyDescent="0.35">
      <c r="H56" s="23"/>
    </row>
    <row r="57" spans="8:8" x14ac:dyDescent="0.35">
      <c r="H57" s="23"/>
    </row>
    <row r="58" spans="8:8" x14ac:dyDescent="0.35">
      <c r="H58" s="23"/>
    </row>
    <row r="59" spans="8:8" x14ac:dyDescent="0.35">
      <c r="H59" s="23"/>
    </row>
    <row r="60" spans="8:8" x14ac:dyDescent="0.35">
      <c r="H60" s="23"/>
    </row>
    <row r="61" spans="8:8" x14ac:dyDescent="0.35">
      <c r="H61" s="23"/>
    </row>
    <row r="62" spans="8:8" x14ac:dyDescent="0.35">
      <c r="H62" s="23"/>
    </row>
    <row r="63" spans="8:8" x14ac:dyDescent="0.35">
      <c r="H63" s="23"/>
    </row>
    <row r="64" spans="8:8" x14ac:dyDescent="0.35">
      <c r="H64" s="23"/>
    </row>
    <row r="65" spans="8:8" x14ac:dyDescent="0.35">
      <c r="H65" s="23"/>
    </row>
    <row r="66" spans="8:8" x14ac:dyDescent="0.35">
      <c r="H66" s="23"/>
    </row>
    <row r="67" spans="8:8" x14ac:dyDescent="0.35">
      <c r="H67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Lambert</cp:lastModifiedBy>
  <dcterms:created xsi:type="dcterms:W3CDTF">2011-08-18T21:19:56Z</dcterms:created>
  <dcterms:modified xsi:type="dcterms:W3CDTF">2017-10-17T16:22:13Z</dcterms:modified>
</cp:coreProperties>
</file>