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Cape Cod\Cape Cod 2016\Race Documents\Pace calc\"/>
    </mc:Choice>
  </mc:AlternateContent>
  <bookViews>
    <workbookView xWindow="0" yWindow="0" windowWidth="28800" windowHeight="12435"/>
  </bookViews>
  <sheets>
    <sheet name="Summary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E29" i="2" l="1"/>
  <c r="L33" i="2" l="1"/>
  <c r="D25" i="2" l="1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<sst xmlns="http://schemas.openxmlformats.org/spreadsheetml/2006/main" count="68" uniqueCount="54">
  <si>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</si>
  <si>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</si>
  <si>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</si>
  <si>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Email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</si>
  <si>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</si>
  <si>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</si>
  <si>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</si>
  <si>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</si>
  <si>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</si>
  <si>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</si>
  <si>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</si>
  <si>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</si>
  <si>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</si>
  <si>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</si>
  <si>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</si>
  <si>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</si>
  <si>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</si>
  <si>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</si>
  <si>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</si>
  <si>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</si>
  <si>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</si>
  <si>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</si>
  <si>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</si>
  <si>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</si>
  <si>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</si>
  <si>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</si>
  <si>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</si>
  <si>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</si>
  <si>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</si>
  <si>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</si>
  <si>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</si>
  <si>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</si>
  <si>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</si>
  <si>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</si>
  <si>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</si>
  <si>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</si>
  <si>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</si>
  <si>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</si>
  <si>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</si>
  <si>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</si>
  <si>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</si>
  <si>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</si>
  <si>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</si>
  <si>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</si>
  <si>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</si>
  <si>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</si>
  <si>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</si>
  <si>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</si>
  <si>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</si>
  <si>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PARTICIPANT INSTRUCTION:</t>
  </si>
  <si>
    <t>1. Enter All info highlighted in YELLOW</t>
  </si>
  <si>
    <t>2. Enter Team Start line in Cell E8 - start time must be in AM/PM format</t>
  </si>
  <si>
    <t>3. Enter Individulat Pacein Cells E10-21 - Pace must be entered in Decimal format</t>
  </si>
  <si>
    <t>4. Your estimated finish time will be calculated in Cell: D26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</si>
</sst>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3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</fonts>
  <fills count="6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34">
    <xf numFmtId="0" fontId="0" fillId="0" borderId="0"/>
    <xf numFmtId="0" fontId="2" fillId="0" borderId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6" borderId="0" applyNumberFormat="0" applyBorder="0" applyAlignment="0" applyProtection="0"/>
    <xf numFmtId="0" fontId="22" fillId="40" borderId="0" applyNumberFormat="0" applyBorder="0" applyAlignment="0" applyProtection="0"/>
    <xf numFmtId="0" fontId="23" fillId="57" borderId="53" applyNumberFormat="0" applyAlignment="0" applyProtection="0"/>
    <xf numFmtId="0" fontId="24" fillId="58" borderId="54" applyNumberFormat="0" applyAlignment="0" applyProtection="0"/>
    <xf numFmtId="0" fontId="25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7" fillId="0" borderId="55" applyNumberFormat="0" applyFill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29" fillId="0" borderId="0" applyNumberFormat="0" applyFill="0" applyBorder="0" applyAlignment="0" applyProtection="0"/>
    <xf numFmtId="0" fontId="30" fillId="44" borderId="53" applyNumberFormat="0" applyAlignment="0" applyProtection="0"/>
    <xf numFmtId="0" fontId="31" fillId="0" borderId="58" applyNumberFormat="0" applyFill="0" applyAlignment="0" applyProtection="0"/>
    <xf numFmtId="0" fontId="32" fillId="5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" fillId="60" borderId="59" applyNumberFormat="0" applyFont="0" applyAlignment="0" applyProtection="0"/>
    <xf numFmtId="0" fontId="33" fillId="57" borderId="60" applyNumberFormat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1" applyNumberFormat="0" applyFill="0" applyAlignment="0" applyProtection="0"/>
    <xf numFmtId="0" fontId="36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6" fillId="0" borderId="44" applyNumberFormat="0" applyFill="0" applyAlignment="0" applyProtection="0"/>
    <xf numFmtId="0" fontId="7" fillId="0" borderId="45" applyNumberFormat="0" applyFill="0" applyAlignment="0" applyProtection="0"/>
    <xf numFmtId="0" fontId="8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7" applyNumberFormat="0" applyAlignment="0" applyProtection="0"/>
    <xf numFmtId="0" fontId="13" fillId="12" borderId="48" applyNumberFormat="0" applyAlignment="0" applyProtection="0"/>
    <xf numFmtId="0" fontId="14" fillId="12" borderId="47" applyNumberFormat="0" applyAlignment="0" applyProtection="0"/>
    <xf numFmtId="0" fontId="15" fillId="0" borderId="49" applyNumberFormat="0" applyFill="0" applyAlignment="0" applyProtection="0"/>
    <xf numFmtId="0" fontId="16" fillId="13" borderId="50" applyNumberFormat="0" applyAlignment="0" applyProtection="0"/>
    <xf numFmtId="0" fontId="17" fillId="0" borderId="0" applyNumberFormat="0" applyFill="0" applyBorder="0" applyAlignment="0" applyProtection="0"/>
    <xf numFmtId="0" fontId="5" fillId="14" borderId="5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9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24" borderId="0" applyNumberFormat="0" applyBorder="0" applyAlignment="0" applyProtection="0"/>
    <xf numFmtId="0" fontId="5" fillId="37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37" fillId="0" borderId="0"/>
    <xf numFmtId="0" fontId="5" fillId="25" borderId="0" applyNumberFormat="0" applyBorder="0" applyAlignment="0" applyProtection="0"/>
    <xf numFmtId="0" fontId="5" fillId="0" borderId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16" borderId="0" applyNumberFormat="0" applyBorder="0" applyAlignment="0" applyProtection="0"/>
    <xf numFmtId="0" fontId="20" fillId="46" borderId="0" applyNumberFormat="0" applyBorder="0" applyAlignment="0" applyProtection="0"/>
    <xf numFmtId="0" fontId="5" fillId="14" borderId="51" applyNumberFormat="0" applyFont="0" applyAlignment="0" applyProtection="0"/>
    <xf numFmtId="0" fontId="5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3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7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5" fillId="33" borderId="0" applyNumberFormat="0" applyBorder="0" applyAlignment="0" applyProtection="0"/>
    <xf numFmtId="0" fontId="5" fillId="14" borderId="51" applyNumberFormat="0" applyFont="0" applyAlignment="0" applyProtection="0"/>
    <xf numFmtId="0" fontId="5" fillId="33" borderId="0" applyNumberFormat="0" applyBorder="0" applyAlignment="0" applyProtection="0"/>
    <xf numFmtId="0" fontId="5" fillId="14" borderId="51" applyNumberFormat="0" applyFont="0" applyAlignment="0" applyProtection="0"/>
    <xf numFmtId="0" fontId="5" fillId="14" borderId="51" applyNumberFormat="0" applyFont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51" applyNumberFormat="0" applyFont="0" applyAlignment="0" applyProtection="0"/>
    <xf numFmtId="0" fontId="20" fillId="43" borderId="0" applyNumberFormat="0" applyBorder="0" applyAlignment="0" applyProtection="0"/>
    <xf numFmtId="0" fontId="5" fillId="14" borderId="51" applyNumberFormat="0" applyFont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4" borderId="51" applyNumberFormat="0" applyFont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51" applyNumberFormat="0" applyFont="0" applyAlignment="0" applyProtection="0"/>
    <xf numFmtId="0" fontId="20" fillId="42" borderId="0" applyNumberFormat="0" applyBorder="0" applyAlignment="0" applyProtection="0"/>
    <xf numFmtId="0" fontId="5" fillId="14" borderId="51" applyNumberFormat="0" applyFont="0" applyAlignment="0" applyProtection="0"/>
    <xf numFmtId="0" fontId="5" fillId="32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51" applyNumberFormat="0" applyFont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51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4" borderId="51" applyNumberFormat="0" applyFont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51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51" applyNumberFormat="0" applyFont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20" fillId="41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20" fillId="40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0" fillId="39" borderId="0" applyNumberFormat="0" applyBorder="0" applyAlignment="0" applyProtection="0"/>
    <xf numFmtId="0" fontId="5" fillId="14" borderId="51" applyNumberFormat="0" applyFont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" fillId="0" borderId="0"/>
    <xf numFmtId="0" fontId="5" fillId="14" borderId="51" applyNumberFormat="0" applyFont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9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8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4" borderId="51" applyNumberFormat="0" applyFont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4" borderId="51" applyNumberFormat="0" applyFont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7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51" applyNumberFormat="0" applyFont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0" fillId="48" borderId="0" applyNumberFormat="0" applyBorder="0" applyAlignment="0" applyProtection="0"/>
    <xf numFmtId="0" fontId="5" fillId="14" borderId="51" applyNumberFormat="0" applyFont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45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17" borderId="0" applyNumberFormat="0" applyBorder="0" applyAlignment="0" applyProtection="0"/>
    <xf numFmtId="0" fontId="20" fillId="42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5" fillId="37" borderId="0" applyNumberFormat="0" applyBorder="0" applyAlignment="0" applyProtection="0"/>
    <xf numFmtId="0" fontId="5" fillId="16" borderId="0" applyNumberFormat="0" applyBorder="0" applyAlignment="0" applyProtection="0"/>
    <xf numFmtId="0" fontId="5" fillId="3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47" borderId="0" applyNumberFormat="0" applyBorder="0" applyAlignment="0" applyProtection="0"/>
    <xf numFmtId="0" fontId="5" fillId="14" borderId="51" applyNumberFormat="0" applyFont="0" applyAlignment="0" applyProtection="0"/>
    <xf numFmtId="0" fontId="5" fillId="3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2" fillId="0" borderId="0"/>
    <xf numFmtId="0" fontId="5" fillId="36" borderId="0" applyNumberFormat="0" applyBorder="0" applyAlignment="0" applyProtection="0"/>
    <xf numFmtId="0" fontId="20" fillId="45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3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0" borderId="0"/>
    <xf numFmtId="0" fontId="20" fillId="44" borderId="0" applyNumberFormat="0" applyBorder="0" applyAlignment="0" applyProtection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51" applyNumberFormat="0" applyFont="0" applyAlignment="0" applyProtection="0"/>
    <xf numFmtId="0" fontId="5" fillId="0" borderId="0"/>
    <xf numFmtId="0" fontId="5" fillId="0" borderId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4" borderId="51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94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2" xfId="0" applyNumberFormat="1" applyBorder="1" applyAlignment="1" applyProtection="1">
      <alignment horizontal="center"/>
    </xf>
    <xf numFmtId="41" fontId="0" fillId="0" borderId="18" xfId="0" applyNumberFormat="1" applyBorder="1" applyAlignment="1" applyProtection="1">
      <alignment horizontal="center"/>
    </xf>
    <xf numFmtId="41" fontId="0" fillId="0" borderId="35" xfId="0" applyNumberFormat="1" applyBorder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41" fontId="0" fillId="0" borderId="15" xfId="0" applyNumberFormat="1" applyFill="1" applyBorder="1" applyAlignment="1" applyProtection="1">
      <alignment horizontal="center"/>
      <protection locked="0"/>
    </xf>
    <xf numFmtId="41" fontId="0" fillId="0" borderId="10" xfId="0" applyNumberFormat="1" applyFill="1" applyBorder="1" applyAlignment="1" applyProtection="1">
      <alignment horizontal="center"/>
    </xf>
    <xf numFmtId="41" fontId="0" fillId="0" borderId="22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2" xfId="0" applyNumberFormat="1" applyFill="1" applyBorder="1" applyAlignment="1" applyProtection="1">
      <alignment horizontal="center"/>
    </xf>
    <xf numFmtId="41" fontId="0" fillId="0" borderId="27" xfId="0" applyNumberFormat="1" applyFill="1" applyBorder="1" applyAlignment="1" applyProtection="1">
      <alignment horizontal="center"/>
    </xf>
    <xf numFmtId="0" fontId="1" fillId="2" borderId="43" xfId="0" applyFon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  <protection locked="0"/>
    </xf>
    <xf numFmtId="41" fontId="0" fillId="0" borderId="41" xfId="0" applyNumberFormat="1" applyFill="1" applyBorder="1" applyAlignment="1" applyProtection="1">
      <alignment horizontal="center"/>
    </xf>
    <xf numFmtId="41" fontId="0" fillId="0" borderId="25" xfId="0" applyNumberFormat="1" applyFill="1" applyBorder="1" applyAlignment="1" applyProtection="1">
      <alignment horizontal="center"/>
    </xf>
    <xf numFmtId="41" fontId="0" fillId="0" borderId="20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</xf>
    <xf numFmtId="1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Protection="1"/>
    <xf numFmtId="21" fontId="4" fillId="3" borderId="15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3" fillId="0" borderId="29" xfId="0" applyFont="1" applyBorder="1" applyProtection="1"/>
    <xf numFmtId="0" fontId="3" fillId="0" borderId="28" xfId="0" applyFont="1" applyBorder="1" applyProtection="1"/>
    <xf numFmtId="0" fontId="3" fillId="0" borderId="30" xfId="0" applyFont="1" applyBorder="1" applyProtection="1"/>
    <xf numFmtId="0" fontId="3" fillId="0" borderId="3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2" fontId="0" fillId="0" borderId="34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3" fillId="0" borderId="31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165" fontId="0" fillId="0" borderId="26" xfId="0" applyNumberFormat="1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1" fontId="0" fillId="0" borderId="26" xfId="0" applyNumberFormat="1" applyBorder="1" applyAlignment="1" applyProtection="1">
      <alignment horizontal="center"/>
    </xf>
    <xf numFmtId="2" fontId="0" fillId="0" borderId="32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2" fillId="5" borderId="8" xfId="0" applyFont="1" applyFill="1" applyBorder="1" applyProtection="1"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2" fillId="5" borderId="15" xfId="0" applyFont="1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38" xfId="0" applyFill="1" applyBorder="1" applyAlignment="1" applyProtection="1">
      <alignment horizontal="center"/>
      <protection locked="0"/>
    </xf>
    <xf numFmtId="0" fontId="2" fillId="5" borderId="39" xfId="0" applyFont="1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6" xfId="0" applyFill="1" applyBorder="1" applyProtection="1">
      <protection locked="0"/>
    </xf>
    <xf numFmtId="0" fontId="0" fillId="5" borderId="19" xfId="0" applyFill="1" applyBorder="1" applyProtection="1">
      <protection locked="0"/>
    </xf>
    <xf numFmtId="14" fontId="0" fillId="6" borderId="0" xfId="0" applyNumberFormat="1" applyFill="1" applyProtection="1"/>
    <xf numFmtId="0" fontId="3" fillId="6" borderId="28" xfId="0" applyFont="1" applyFill="1" applyBorder="1" applyProtection="1"/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7" borderId="9" xfId="0" applyFill="1" applyBorder="1" applyProtection="1"/>
    <xf numFmtId="46" fontId="4" fillId="7" borderId="42" xfId="0" applyNumberFormat="1" applyFont="1" applyFill="1" applyBorder="1" applyProtection="1"/>
    <xf numFmtId="0" fontId="1" fillId="7" borderId="40" xfId="0" applyFont="1" applyFill="1" applyBorder="1" applyAlignment="1" applyProtection="1">
      <alignment horizontal="center"/>
    </xf>
    <xf numFmtId="167" fontId="0" fillId="0" borderId="0" xfId="0" applyNumberFormat="1"/>
    <xf numFmtId="1" fontId="0" fillId="0" borderId="0" xfId="0" applyNumberFormat="1" applyFill="1"/>
    <xf numFmtId="167" fontId="0" fillId="0" borderId="26" xfId="0" applyNumberFormat="1" applyBorder="1"/>
    <xf numFmtId="1" fontId="0" fillId="0" borderId="26" xfId="0" applyNumberFormat="1" applyFill="1" applyBorder="1"/>
    <xf numFmtId="18" fontId="0" fillId="5" borderId="0" xfId="0" applyNumberFormat="1" applyFill="1" applyProtection="1">
      <protection locked="0"/>
    </xf>
    <xf numFmtId="168" fontId="0" fillId="7" borderId="20" xfId="0" applyNumberFormat="1" applyFill="1" applyBorder="1" applyAlignment="1" applyProtection="1">
      <alignment horizontal="center"/>
    </xf>
    <xf numFmtId="168" fontId="0" fillId="7" borderId="22" xfId="0" applyNumberFormat="1" applyFill="1" applyBorder="1" applyAlignment="1" applyProtection="1">
      <alignment horizontal="center"/>
    </xf>
    <xf numFmtId="0" fontId="0" fillId="7" borderId="9" xfId="0" applyFill="1" applyBorder="1" applyAlignment="1" applyProtection="1">
      <alignment horizontal="center"/>
    </xf>
    <xf numFmtId="0" fontId="0" fillId="7" borderId="24" xfId="0" applyFill="1" applyBorder="1" applyAlignment="1" applyProtection="1">
      <alignment horizontal="center"/>
    </xf>
    <xf numFmtId="0" fontId="0" fillId="7" borderId="21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  <xf numFmtId="166" fontId="0" fillId="7" borderId="25" xfId="0" applyNumberFormat="1" applyFill="1" applyBorder="1" applyAlignment="1" applyProtection="1">
      <alignment horizontal="center"/>
    </xf>
  </cellXfs>
  <cellStyles count="1534">
    <cellStyle name="20% - Accent1 10" xfId="348"/>
    <cellStyle name="20% - Accent1 10 2" xfId="1124"/>
    <cellStyle name="20% - Accent1 10 3" xfId="966"/>
    <cellStyle name="20% - Accent1 11" xfId="390"/>
    <cellStyle name="20% - Accent1 11 2" xfId="1145"/>
    <cellStyle name="20% - Accent1 11 3" xfId="990"/>
    <cellStyle name="20% - Accent1 12" xfId="432"/>
    <cellStyle name="20% - Accent1 12 2" xfId="1169"/>
    <cellStyle name="20% - Accent1 12 3" xfId="982"/>
    <cellStyle name="20% - Accent1 13" xfId="474"/>
    <cellStyle name="20% - Accent1 13 2" xfId="1190"/>
    <cellStyle name="20% - Accent1 13 3" xfId="974"/>
    <cellStyle name="20% - Accent1 14" xfId="516"/>
    <cellStyle name="20% - Accent1 14 2" xfId="1212"/>
    <cellStyle name="20% - Accent1 14 3" xfId="993"/>
    <cellStyle name="20% - Accent1 15" xfId="558"/>
    <cellStyle name="20% - Accent1 15 2" xfId="1231"/>
    <cellStyle name="20% - Accent1 15 3" xfId="985"/>
    <cellStyle name="20% - Accent1 16" xfId="600"/>
    <cellStyle name="20% - Accent1 16 2" xfId="1249"/>
    <cellStyle name="20% - Accent1 16 3" xfId="977"/>
    <cellStyle name="20% - Accent1 17" xfId="641"/>
    <cellStyle name="20% - Accent1 17 2" xfId="1270"/>
    <cellStyle name="20% - Accent1 17 3" xfId="1434"/>
    <cellStyle name="20% - Accent1 18" xfId="683"/>
    <cellStyle name="20% - Accent1 18 2" xfId="1293"/>
    <cellStyle name="20% - Accent1 18 3" xfId="1448"/>
    <cellStyle name="20% - Accent1 19" xfId="725"/>
    <cellStyle name="20% - Accent1 19 2" xfId="1317"/>
    <cellStyle name="20% - Accent1 19 3" xfId="1462"/>
    <cellStyle name="20% - Accent1 2" xfId="48"/>
    <cellStyle name="20% - Accent1 20" xfId="767"/>
    <cellStyle name="20% - Accent1 20 2" xfId="1337"/>
    <cellStyle name="20% - Accent1 20 3" xfId="1476"/>
    <cellStyle name="20% - Accent1 21" xfId="809"/>
    <cellStyle name="20% - Accent1 21 2" xfId="1370"/>
    <cellStyle name="20% - Accent1 21 3" xfId="1490"/>
    <cellStyle name="20% - Accent1 22" xfId="851"/>
    <cellStyle name="20% - Accent1 22 2" xfId="1392"/>
    <cellStyle name="20% - Accent1 22 3" xfId="1504"/>
    <cellStyle name="20% - Accent1 23" xfId="893"/>
    <cellStyle name="20% - Accent1 23 2" xfId="1414"/>
    <cellStyle name="20% - Accent1 23 3" xfId="1518"/>
    <cellStyle name="20% - Accent1 24" xfId="937"/>
    <cellStyle name="20% - Accent1 25" xfId="1100"/>
    <cellStyle name="20% - Accent1 26" xfId="2"/>
    <cellStyle name="20% - Accent1 3" xfId="70"/>
    <cellStyle name="20% - Accent1 4" xfId="97"/>
    <cellStyle name="20% - Accent1 4 2" xfId="975"/>
    <cellStyle name="20% - Accent1 4 3" xfId="1429"/>
    <cellStyle name="20% - Accent1 5" xfId="139"/>
    <cellStyle name="20% - Accent1 5 2" xfId="1011"/>
    <cellStyle name="20% - Accent1 5 3" xfId="1364"/>
    <cellStyle name="20% - Accent1 6" xfId="181"/>
    <cellStyle name="20% - Accent1 6 2" xfId="1036"/>
    <cellStyle name="20% - Accent1 6 3" xfId="1359"/>
    <cellStyle name="20% - Accent1 7" xfId="223"/>
    <cellStyle name="20% - Accent1 7 2" xfId="1063"/>
    <cellStyle name="20% - Accent1 7 3" xfId="1357"/>
    <cellStyle name="20% - Accent1 8" xfId="265"/>
    <cellStyle name="20% - Accent1 8 2" xfId="1084"/>
    <cellStyle name="20% - Accent1 8 3" xfId="1360"/>
    <cellStyle name="20% - Accent1 9" xfId="306"/>
    <cellStyle name="20% - Accent1 9 2" xfId="1103"/>
    <cellStyle name="20% - Accent1 9 3" xfId="970"/>
    <cellStyle name="20% - Accent2 10" xfId="352"/>
    <cellStyle name="20% - Accent2 10 2" xfId="1127"/>
    <cellStyle name="20% - Accent2 10 3" xfId="1288"/>
    <cellStyle name="20% - Accent2 11" xfId="394"/>
    <cellStyle name="20% - Accent2 11 2" xfId="1148"/>
    <cellStyle name="20% - Accent2 11 3" xfId="1304"/>
    <cellStyle name="20% - Accent2 12" xfId="436"/>
    <cellStyle name="20% - Accent2 12 2" xfId="1171"/>
    <cellStyle name="20% - Accent2 12 3" xfId="1298"/>
    <cellStyle name="20% - Accent2 13" xfId="478"/>
    <cellStyle name="20% - Accent2 13 2" xfId="1193"/>
    <cellStyle name="20% - Accent2 13 3" xfId="1292"/>
    <cellStyle name="20% - Accent2 14" xfId="520"/>
    <cellStyle name="20% - Accent2 14 2" xfId="1215"/>
    <cellStyle name="20% - Accent2 14 3" xfId="1307"/>
    <cellStyle name="20% - Accent2 15" xfId="562"/>
    <cellStyle name="20% - Accent2 15 2" xfId="1233"/>
    <cellStyle name="20% - Accent2 15 3" xfId="1301"/>
    <cellStyle name="20% - Accent2 16" xfId="604"/>
    <cellStyle name="20% - Accent2 16 2" xfId="1251"/>
    <cellStyle name="20% - Accent2 16 3" xfId="1295"/>
    <cellStyle name="20% - Accent2 17" xfId="645"/>
    <cellStyle name="20% - Accent2 17 2" xfId="1273"/>
    <cellStyle name="20% - Accent2 17 3" xfId="1436"/>
    <cellStyle name="20% - Accent2 18" xfId="687"/>
    <cellStyle name="20% - Accent2 18 2" xfId="1296"/>
    <cellStyle name="20% - Accent2 18 3" xfId="1450"/>
    <cellStyle name="20% - Accent2 19" xfId="729"/>
    <cellStyle name="20% - Accent2 19 2" xfId="1319"/>
    <cellStyle name="20% - Accent2 19 3" xfId="1464"/>
    <cellStyle name="20% - Accent2 2" xfId="49"/>
    <cellStyle name="20% - Accent2 20" xfId="771"/>
    <cellStyle name="20% - Accent2 20 2" xfId="1340"/>
    <cellStyle name="20% - Accent2 20 3" xfId="1478"/>
    <cellStyle name="20% - Accent2 21" xfId="813"/>
    <cellStyle name="20% - Accent2 21 2" xfId="1373"/>
    <cellStyle name="20% - Accent2 21 3" xfId="1492"/>
    <cellStyle name="20% - Accent2 22" xfId="855"/>
    <cellStyle name="20% - Accent2 22 2" xfId="1395"/>
    <cellStyle name="20% - Accent2 22 3" xfId="1506"/>
    <cellStyle name="20% - Accent2 23" xfId="897"/>
    <cellStyle name="20% - Accent2 23 2" xfId="1416"/>
    <cellStyle name="20% - Accent2 23 3" xfId="1520"/>
    <cellStyle name="20% - Accent2 24" xfId="938"/>
    <cellStyle name="20% - Accent2 25" xfId="1082"/>
    <cellStyle name="20% - Accent2 26" xfId="3"/>
    <cellStyle name="20% - Accent2 3" xfId="69"/>
    <cellStyle name="20% - Accent2 4" xfId="101"/>
    <cellStyle name="20% - Accent2 4 2" xfId="979"/>
    <cellStyle name="20% - Accent2 4 3" xfId="1427"/>
    <cellStyle name="20% - Accent2 5" xfId="143"/>
    <cellStyle name="20% - Accent2 5 2" xfId="1013"/>
    <cellStyle name="20% - Accent2 5 3" xfId="1266"/>
    <cellStyle name="20% - Accent2 6" xfId="185"/>
    <cellStyle name="20% - Accent2 6 2" xfId="1040"/>
    <cellStyle name="20% - Accent2 6 3" xfId="1262"/>
    <cellStyle name="20% - Accent2 7" xfId="227"/>
    <cellStyle name="20% - Accent2 7 2" xfId="1066"/>
    <cellStyle name="20% - Accent2 7 3" xfId="1261"/>
    <cellStyle name="20% - Accent2 8" xfId="269"/>
    <cellStyle name="20% - Accent2 8 2" xfId="1086"/>
    <cellStyle name="20% - Accent2 8 3" xfId="1263"/>
    <cellStyle name="20% - Accent2 9" xfId="310"/>
    <cellStyle name="20% - Accent2 9 2" xfId="1105"/>
    <cellStyle name="20% - Accent2 9 3" xfId="1289"/>
    <cellStyle name="20% - Accent3 10" xfId="356"/>
    <cellStyle name="20% - Accent3 10 2" xfId="1130"/>
    <cellStyle name="20% - Accent3 10 3" xfId="1208"/>
    <cellStyle name="20% - Accent3 11" xfId="398"/>
    <cellStyle name="20% - Accent3 11 2" xfId="1151"/>
    <cellStyle name="20% - Accent3 11 3" xfId="1223"/>
    <cellStyle name="20% - Accent3 12" xfId="440"/>
    <cellStyle name="20% - Accent3 12 2" xfId="1173"/>
    <cellStyle name="20% - Accent3 12 3" xfId="1217"/>
    <cellStyle name="20% - Accent3 13" xfId="482"/>
    <cellStyle name="20% - Accent3 13 2" xfId="1196"/>
    <cellStyle name="20% - Accent3 13 3" xfId="1211"/>
    <cellStyle name="20% - Accent3 14" xfId="524"/>
    <cellStyle name="20% - Accent3 14 2" xfId="1218"/>
    <cellStyle name="20% - Accent3 14 3" xfId="1226"/>
    <cellStyle name="20% - Accent3 15" xfId="566"/>
    <cellStyle name="20% - Accent3 15 2" xfId="1235"/>
    <cellStyle name="20% - Accent3 15 3" xfId="1220"/>
    <cellStyle name="20% - Accent3 16" xfId="608"/>
    <cellStyle name="20% - Accent3 16 2" xfId="1253"/>
    <cellStyle name="20% - Accent3 16 3" xfId="1214"/>
    <cellStyle name="20% - Accent3 17" xfId="649"/>
    <cellStyle name="20% - Accent3 17 2" xfId="1276"/>
    <cellStyle name="20% - Accent3 17 3" xfId="1438"/>
    <cellStyle name="20% - Accent3 18" xfId="691"/>
    <cellStyle name="20% - Accent3 18 2" xfId="1299"/>
    <cellStyle name="20% - Accent3 18 3" xfId="1452"/>
    <cellStyle name="20% - Accent3 19" xfId="733"/>
    <cellStyle name="20% - Accent3 19 2" xfId="1321"/>
    <cellStyle name="20% - Accent3 19 3" xfId="1466"/>
    <cellStyle name="20% - Accent3 2" xfId="50"/>
    <cellStyle name="20% - Accent3 20" xfId="775"/>
    <cellStyle name="20% - Accent3 20 2" xfId="1343"/>
    <cellStyle name="20% - Accent3 20 3" xfId="1480"/>
    <cellStyle name="20% - Accent3 21" xfId="817"/>
    <cellStyle name="20% - Accent3 21 2" xfId="1376"/>
    <cellStyle name="20% - Accent3 21 3" xfId="1494"/>
    <cellStyle name="20% - Accent3 22" xfId="859"/>
    <cellStyle name="20% - Accent3 22 2" xfId="1398"/>
    <cellStyle name="20% - Accent3 22 3" xfId="1508"/>
    <cellStyle name="20% - Accent3 23" xfId="901"/>
    <cellStyle name="20% - Accent3 23 2" xfId="1418"/>
    <cellStyle name="20% - Accent3 23 3" xfId="1522"/>
    <cellStyle name="20% - Accent3 24" xfId="939"/>
    <cellStyle name="20% - Accent3 25" xfId="1061"/>
    <cellStyle name="20% - Accent3 26" xfId="4"/>
    <cellStyle name="20% - Accent3 3" xfId="68"/>
    <cellStyle name="20% - Accent3 4" xfId="105"/>
    <cellStyle name="20% - Accent3 4 2" xfId="983"/>
    <cellStyle name="20% - Accent3 4 3" xfId="954"/>
    <cellStyle name="20% - Accent3 5" xfId="147"/>
    <cellStyle name="20% - Accent3 5 2" xfId="1015"/>
    <cellStyle name="20% - Accent3 5 3" xfId="1186"/>
    <cellStyle name="20% - Accent3 6" xfId="189"/>
    <cellStyle name="20% - Accent3 6 2" xfId="1044"/>
    <cellStyle name="20% - Accent3 6 3" xfId="1183"/>
    <cellStyle name="20% - Accent3 7" xfId="231"/>
    <cellStyle name="20% - Accent3 7 2" xfId="1069"/>
    <cellStyle name="20% - Accent3 7 3" xfId="1182"/>
    <cellStyle name="20% - Accent3 8" xfId="273"/>
    <cellStyle name="20% - Accent3 8 2" xfId="1088"/>
    <cellStyle name="20% - Accent3 8 3" xfId="1184"/>
    <cellStyle name="20% - Accent3 9" xfId="314"/>
    <cellStyle name="20% - Accent3 9 2" xfId="1107"/>
    <cellStyle name="20% - Accent3 9 3" xfId="1209"/>
    <cellStyle name="20% - Accent4 10" xfId="360"/>
    <cellStyle name="20% - Accent4 10 2" xfId="1133"/>
    <cellStyle name="20% - Accent4 10 3" xfId="1159"/>
    <cellStyle name="20% - Accent4 11" xfId="402"/>
    <cellStyle name="20% - Accent4 11 2" xfId="1154"/>
    <cellStyle name="20% - Accent4 11 3" xfId="1153"/>
    <cellStyle name="20% - Accent4 12" xfId="444"/>
    <cellStyle name="20% - Accent4 12 2" xfId="1175"/>
    <cellStyle name="20% - Accent4 12 3" xfId="1147"/>
    <cellStyle name="20% - Accent4 13" xfId="486"/>
    <cellStyle name="20% - Accent4 13 2" xfId="1199"/>
    <cellStyle name="20% - Accent4 13 3" xfId="1162"/>
    <cellStyle name="20% - Accent4 14" xfId="528"/>
    <cellStyle name="20% - Accent4 14 2" xfId="1221"/>
    <cellStyle name="20% - Accent4 14 3" xfId="1156"/>
    <cellStyle name="20% - Accent4 15" xfId="570"/>
    <cellStyle name="20% - Accent4 15 2" xfId="1237"/>
    <cellStyle name="20% - Accent4 15 3" xfId="1150"/>
    <cellStyle name="20% - Accent4 16" xfId="612"/>
    <cellStyle name="20% - Accent4 16 2" xfId="1255"/>
    <cellStyle name="20% - Accent4 16 3" xfId="958"/>
    <cellStyle name="20% - Accent4 17" xfId="653"/>
    <cellStyle name="20% - Accent4 17 2" xfId="1279"/>
    <cellStyle name="20% - Accent4 17 3" xfId="1440"/>
    <cellStyle name="20% - Accent4 18" xfId="695"/>
    <cellStyle name="20% - Accent4 18 2" xfId="1302"/>
    <cellStyle name="20% - Accent4 18 3" xfId="1454"/>
    <cellStyle name="20% - Accent4 19" xfId="737"/>
    <cellStyle name="20% - Accent4 19 2" xfId="1323"/>
    <cellStyle name="20% - Accent4 19 3" xfId="1468"/>
    <cellStyle name="20% - Accent4 2" xfId="51"/>
    <cellStyle name="20% - Accent4 20" xfId="779"/>
    <cellStyle name="20% - Accent4 20 2" xfId="1346"/>
    <cellStyle name="20% - Accent4 20 3" xfId="1482"/>
    <cellStyle name="20% - Accent4 21" xfId="821"/>
    <cellStyle name="20% - Accent4 21 2" xfId="1379"/>
    <cellStyle name="20% - Accent4 21 3" xfId="1496"/>
    <cellStyle name="20% - Accent4 22" xfId="863"/>
    <cellStyle name="20% - Accent4 22 2" xfId="1401"/>
    <cellStyle name="20% - Accent4 22 3" xfId="1510"/>
    <cellStyle name="20% - Accent4 23" xfId="905"/>
    <cellStyle name="20% - Accent4 23 2" xfId="1420"/>
    <cellStyle name="20% - Accent4 23 3" xfId="1524"/>
    <cellStyle name="20% - Accent4 24" xfId="940"/>
    <cellStyle name="20% - Accent4 25" xfId="1032"/>
    <cellStyle name="20% - Accent4 26" xfId="5"/>
    <cellStyle name="20% - Accent4 3" xfId="67"/>
    <cellStyle name="20% - Accent4 4" xfId="109"/>
    <cellStyle name="20% - Accent4 4 2" xfId="987"/>
    <cellStyle name="20% - Accent4 4 3" xfId="1118"/>
    <cellStyle name="20% - Accent4 5" xfId="151"/>
    <cellStyle name="20% - Accent4 5 2" xfId="1017"/>
    <cellStyle name="20% - Accent4 5 3" xfId="1119"/>
    <cellStyle name="20% - Accent4 6" xfId="193"/>
    <cellStyle name="20% - Accent4 6 2" xfId="1048"/>
    <cellStyle name="20% - Accent4 6 3" xfId="1117"/>
    <cellStyle name="20% - Accent4 7" xfId="235"/>
    <cellStyle name="20% - Accent4 7 2" xfId="1072"/>
    <cellStyle name="20% - Accent4 7 3" xfId="1116"/>
    <cellStyle name="20% - Accent4 8" xfId="277"/>
    <cellStyle name="20% - Accent4 8 2" xfId="1090"/>
    <cellStyle name="20% - Accent4 8 3" xfId="1123"/>
    <cellStyle name="20% - Accent4 9" xfId="318"/>
    <cellStyle name="20% - Accent4 9 2" xfId="1109"/>
    <cellStyle name="20% - Accent4 9 3" xfId="1143"/>
    <cellStyle name="20% - Accent5 10" xfId="364"/>
    <cellStyle name="20% - Accent5 10 2" xfId="1136"/>
    <cellStyle name="20% - Accent5 10 3" xfId="1077"/>
    <cellStyle name="20% - Accent5 11" xfId="406"/>
    <cellStyle name="20% - Accent5 11 2" xfId="1157"/>
    <cellStyle name="20% - Accent5 11 3" xfId="1071"/>
    <cellStyle name="20% - Accent5 12" xfId="448"/>
    <cellStyle name="20% - Accent5 12 2" xfId="1177"/>
    <cellStyle name="20% - Accent5 12 3" xfId="1065"/>
    <cellStyle name="20% - Accent5 13" xfId="490"/>
    <cellStyle name="20% - Accent5 13 2" xfId="1202"/>
    <cellStyle name="20% - Accent5 13 3" xfId="1080"/>
    <cellStyle name="20% - Accent5 14" xfId="532"/>
    <cellStyle name="20% - Accent5 14 2" xfId="1224"/>
    <cellStyle name="20% - Accent5 14 3" xfId="1074"/>
    <cellStyle name="20% - Accent5 15" xfId="574"/>
    <cellStyle name="20% - Accent5 15 2" xfId="1239"/>
    <cellStyle name="20% - Accent5 15 3" xfId="1068"/>
    <cellStyle name="20% - Accent5 16" xfId="616"/>
    <cellStyle name="20% - Accent5 16 2" xfId="1257"/>
    <cellStyle name="20% - Accent5 16 3" xfId="959"/>
    <cellStyle name="20% - Accent5 17" xfId="657"/>
    <cellStyle name="20% - Accent5 17 2" xfId="1282"/>
    <cellStyle name="20% - Accent5 17 3" xfId="1442"/>
    <cellStyle name="20% - Accent5 18" xfId="699"/>
    <cellStyle name="20% - Accent5 18 2" xfId="1305"/>
    <cellStyle name="20% - Accent5 18 3" xfId="1456"/>
    <cellStyle name="20% - Accent5 19" xfId="741"/>
    <cellStyle name="20% - Accent5 19 2" xfId="1325"/>
    <cellStyle name="20% - Accent5 19 3" xfId="1470"/>
    <cellStyle name="20% - Accent5 2" xfId="52"/>
    <cellStyle name="20% - Accent5 20" xfId="783"/>
    <cellStyle name="20% - Accent5 20 2" xfId="1349"/>
    <cellStyle name="20% - Accent5 20 3" xfId="1484"/>
    <cellStyle name="20% - Accent5 21" xfId="825"/>
    <cellStyle name="20% - Accent5 21 2" xfId="1382"/>
    <cellStyle name="20% - Accent5 21 3" xfId="1498"/>
    <cellStyle name="20% - Accent5 22" xfId="867"/>
    <cellStyle name="20% - Accent5 22 2" xfId="1404"/>
    <cellStyle name="20% - Accent5 22 3" xfId="1512"/>
    <cellStyle name="20% - Accent5 23" xfId="909"/>
    <cellStyle name="20% - Accent5 23 2" xfId="1422"/>
    <cellStyle name="20% - Accent5 23 3" xfId="1526"/>
    <cellStyle name="20% - Accent5 24" xfId="941"/>
    <cellStyle name="20% - Accent5 25" xfId="1008"/>
    <cellStyle name="20% - Accent5 26" xfId="6"/>
    <cellStyle name="20% - Accent5 3" xfId="66"/>
    <cellStyle name="20% - Accent5 4" xfId="113"/>
    <cellStyle name="20% - Accent5 4 2" xfId="991"/>
    <cellStyle name="20% - Accent5 4 3" xfId="1028"/>
    <cellStyle name="20% - Accent5 5" xfId="155"/>
    <cellStyle name="20% - Accent5 5 2" xfId="1019"/>
    <cellStyle name="20% - Accent5 5 3" xfId="1029"/>
    <cellStyle name="20% - Accent5 6" xfId="197"/>
    <cellStyle name="20% - Accent5 6 2" xfId="1052"/>
    <cellStyle name="20% - Accent5 6 3" xfId="1026"/>
    <cellStyle name="20% - Accent5 7" xfId="239"/>
    <cellStyle name="20% - Accent5 7 2" xfId="1075"/>
    <cellStyle name="20% - Accent5 7 3" xfId="1025"/>
    <cellStyle name="20% - Accent5 8" xfId="281"/>
    <cellStyle name="20% - Accent5 8 2" xfId="1092"/>
    <cellStyle name="20% - Accent5 8 3" xfId="1034"/>
    <cellStyle name="20% - Accent5 9" xfId="322"/>
    <cellStyle name="20% - Accent5 9 2" xfId="1111"/>
    <cellStyle name="20% - Accent5 9 3" xfId="1060"/>
    <cellStyle name="20% - Accent6 10" xfId="368"/>
    <cellStyle name="20% - Accent6 10 2" xfId="1139"/>
    <cellStyle name="20% - Accent6 10 3" xfId="1406"/>
    <cellStyle name="20% - Accent6 11" xfId="410"/>
    <cellStyle name="20% - Accent6 11 2" xfId="1160"/>
    <cellStyle name="20% - Accent6 11 3" xfId="1400"/>
    <cellStyle name="20% - Accent6 12" xfId="452"/>
    <cellStyle name="20% - Accent6 12 2" xfId="1179"/>
    <cellStyle name="20% - Accent6 12 3" xfId="1394"/>
    <cellStyle name="20% - Accent6 13" xfId="494"/>
    <cellStyle name="20% - Accent6 13 2" xfId="1205"/>
    <cellStyle name="20% - Accent6 13 3" xfId="1409"/>
    <cellStyle name="20% - Accent6 14" xfId="536"/>
    <cellStyle name="20% - Accent6 14 2" xfId="1227"/>
    <cellStyle name="20% - Accent6 14 3" xfId="1403"/>
    <cellStyle name="20% - Accent6 15" xfId="578"/>
    <cellStyle name="20% - Accent6 15 2" xfId="1241"/>
    <cellStyle name="20% - Accent6 15 3" xfId="1397"/>
    <cellStyle name="20% - Accent6 16" xfId="620"/>
    <cellStyle name="20% - Accent6 16 2" xfId="1259"/>
    <cellStyle name="20% - Accent6 16 3" xfId="960"/>
    <cellStyle name="20% - Accent6 17" xfId="661"/>
    <cellStyle name="20% - Accent6 17 2" xfId="1285"/>
    <cellStyle name="20% - Accent6 17 3" xfId="1444"/>
    <cellStyle name="20% - Accent6 18" xfId="703"/>
    <cellStyle name="20% - Accent6 18 2" xfId="1308"/>
    <cellStyle name="20% - Accent6 18 3" xfId="1458"/>
    <cellStyle name="20% - Accent6 19" xfId="745"/>
    <cellStyle name="20% - Accent6 19 2" xfId="1327"/>
    <cellStyle name="20% - Accent6 19 3" xfId="1472"/>
    <cellStyle name="20% - Accent6 2" xfId="53"/>
    <cellStyle name="20% - Accent6 20" xfId="787"/>
    <cellStyle name="20% - Accent6 20 2" xfId="1352"/>
    <cellStyle name="20% - Accent6 20 3" xfId="1486"/>
    <cellStyle name="20% - Accent6 21" xfId="829"/>
    <cellStyle name="20% - Accent6 21 2" xfId="1385"/>
    <cellStyle name="20% - Accent6 21 3" xfId="1500"/>
    <cellStyle name="20% - Accent6 22" xfId="871"/>
    <cellStyle name="20% - Accent6 22 2" xfId="1407"/>
    <cellStyle name="20% - Accent6 22 3" xfId="1514"/>
    <cellStyle name="20% - Accent6 23" xfId="913"/>
    <cellStyle name="20% - Accent6 23 2" xfId="1424"/>
    <cellStyle name="20% - Accent6 23 3" xfId="1528"/>
    <cellStyle name="20% - Accent6 24" xfId="942"/>
    <cellStyle name="20% - Accent6 25" xfId="1412"/>
    <cellStyle name="20% - Accent6 26" xfId="7"/>
    <cellStyle name="20% - Accent6 3" xfId="65"/>
    <cellStyle name="20% - Accent6 4" xfId="117"/>
    <cellStyle name="20% - Accent6 4 2" xfId="995"/>
    <cellStyle name="20% - Accent6 4 3" xfId="967"/>
    <cellStyle name="20% - Accent6 5" xfId="159"/>
    <cellStyle name="20% - Accent6 5 2" xfId="1021"/>
    <cellStyle name="20% - Accent6 5 3" xfId="968"/>
    <cellStyle name="20% - Accent6 6" xfId="201"/>
    <cellStyle name="20% - Accent6 6 2" xfId="1056"/>
    <cellStyle name="20% - Accent6 6 3" xfId="965"/>
    <cellStyle name="20% - Accent6 7" xfId="243"/>
    <cellStyle name="20% - Accent6 7 2" xfId="1078"/>
    <cellStyle name="20% - Accent6 7 3" xfId="964"/>
    <cellStyle name="20% - Accent6 8" xfId="285"/>
    <cellStyle name="20% - Accent6 8 2" xfId="1094"/>
    <cellStyle name="20% - Accent6 8 3" xfId="973"/>
    <cellStyle name="20% - Accent6 9" xfId="326"/>
    <cellStyle name="20% - Accent6 9 2" xfId="1113"/>
    <cellStyle name="20% - Accent6 9 3" xfId="1389"/>
    <cellStyle name="40% - Accent1 10" xfId="349"/>
    <cellStyle name="40% - Accent1 10 2" xfId="1125"/>
    <cellStyle name="40% - Accent1 10 3" xfId="1361"/>
    <cellStyle name="40% - Accent1 11" xfId="391"/>
    <cellStyle name="40% - Accent1 11 2" xfId="1146"/>
    <cellStyle name="40% - Accent1 11 3" xfId="1381"/>
    <cellStyle name="40% - Accent1 12" xfId="433"/>
    <cellStyle name="40% - Accent1 12 2" xfId="1170"/>
    <cellStyle name="40% - Accent1 12 3" xfId="1375"/>
    <cellStyle name="40% - Accent1 13" xfId="475"/>
    <cellStyle name="40% - Accent1 13 2" xfId="1191"/>
    <cellStyle name="40% - Accent1 13 3" xfId="1369"/>
    <cellStyle name="40% - Accent1 14" xfId="517"/>
    <cellStyle name="40% - Accent1 14 2" xfId="1213"/>
    <cellStyle name="40% - Accent1 14 3" xfId="1384"/>
    <cellStyle name="40% - Accent1 15" xfId="559"/>
    <cellStyle name="40% - Accent1 15 2" xfId="1232"/>
    <cellStyle name="40% - Accent1 15 3" xfId="1378"/>
    <cellStyle name="40% - Accent1 16" xfId="601"/>
    <cellStyle name="40% - Accent1 16 2" xfId="1250"/>
    <cellStyle name="40% - Accent1 16 3" xfId="1372"/>
    <cellStyle name="40% - Accent1 17" xfId="642"/>
    <cellStyle name="40% - Accent1 17 2" xfId="1271"/>
    <cellStyle name="40% - Accent1 17 3" xfId="1435"/>
    <cellStyle name="40% - Accent1 18" xfId="684"/>
    <cellStyle name="40% - Accent1 18 2" xfId="1294"/>
    <cellStyle name="40% - Accent1 18 3" xfId="1449"/>
    <cellStyle name="40% - Accent1 19" xfId="726"/>
    <cellStyle name="40% - Accent1 19 2" xfId="1318"/>
    <cellStyle name="40% - Accent1 19 3" xfId="1463"/>
    <cellStyle name="40% - Accent1 2" xfId="54"/>
    <cellStyle name="40% - Accent1 20" xfId="768"/>
    <cellStyle name="40% - Accent1 20 2" xfId="1338"/>
    <cellStyle name="40% - Accent1 20 3" xfId="1477"/>
    <cellStyle name="40% - Accent1 21" xfId="810"/>
    <cellStyle name="40% - Accent1 21 2" xfId="1371"/>
    <cellStyle name="40% - Accent1 21 3" xfId="1491"/>
    <cellStyle name="40% - Accent1 22" xfId="852"/>
    <cellStyle name="40% - Accent1 22 2" xfId="1393"/>
    <cellStyle name="40% - Accent1 22 3" xfId="1505"/>
    <cellStyle name="40% - Accent1 23" xfId="894"/>
    <cellStyle name="40% - Accent1 23 2" xfId="1415"/>
    <cellStyle name="40% - Accent1 23 3" xfId="1519"/>
    <cellStyle name="40% - Accent1 24" xfId="943"/>
    <cellStyle name="40% - Accent1 25" xfId="1390"/>
    <cellStyle name="40% - Accent1 26" xfId="8"/>
    <cellStyle name="40% - Accent1 3" xfId="64"/>
    <cellStyle name="40% - Accent1 4" xfId="98"/>
    <cellStyle name="40% - Accent1 4 2" xfId="976"/>
    <cellStyle name="40% - Accent1 4 3" xfId="1428"/>
    <cellStyle name="40% - Accent1 5" xfId="140"/>
    <cellStyle name="40% - Accent1 5 2" xfId="1012"/>
    <cellStyle name="40% - Accent1 5 3" xfId="1334"/>
    <cellStyle name="40% - Accent1 6" xfId="182"/>
    <cellStyle name="40% - Accent1 6 2" xfId="1037"/>
    <cellStyle name="40% - Accent1 6 3" xfId="1331"/>
    <cellStyle name="40% - Accent1 7" xfId="224"/>
    <cellStyle name="40% - Accent1 7 2" xfId="1064"/>
    <cellStyle name="40% - Accent1 7 3" xfId="1330"/>
    <cellStyle name="40% - Accent1 8" xfId="266"/>
    <cellStyle name="40% - Accent1 8 2" xfId="1085"/>
    <cellStyle name="40% - Accent1 8 3" xfId="1332"/>
    <cellStyle name="40% - Accent1 9" xfId="307"/>
    <cellStyle name="40% - Accent1 9 2" xfId="1104"/>
    <cellStyle name="40% - Accent1 9 3" xfId="1365"/>
    <cellStyle name="40% - Accent2 10" xfId="353"/>
    <cellStyle name="40% - Accent2 10 2" xfId="1128"/>
    <cellStyle name="40% - Accent2 10 3" xfId="1264"/>
    <cellStyle name="40% - Accent2 11" xfId="395"/>
    <cellStyle name="40% - Accent2 11 2" xfId="1149"/>
    <cellStyle name="40% - Accent2 11 3" xfId="1281"/>
    <cellStyle name="40% - Accent2 12" xfId="437"/>
    <cellStyle name="40% - Accent2 12 2" xfId="1172"/>
    <cellStyle name="40% - Accent2 12 3" xfId="1275"/>
    <cellStyle name="40% - Accent2 13" xfId="479"/>
    <cellStyle name="40% - Accent2 13 2" xfId="1194"/>
    <cellStyle name="40% - Accent2 13 3" xfId="1269"/>
    <cellStyle name="40% - Accent2 14" xfId="521"/>
    <cellStyle name="40% - Accent2 14 2" xfId="1216"/>
    <cellStyle name="40% - Accent2 14 3" xfId="1284"/>
    <cellStyle name="40% - Accent2 15" xfId="563"/>
    <cellStyle name="40% - Accent2 15 2" xfId="1234"/>
    <cellStyle name="40% - Accent2 15 3" xfId="1278"/>
    <cellStyle name="40% - Accent2 16" xfId="605"/>
    <cellStyle name="40% - Accent2 16 2" xfId="1252"/>
    <cellStyle name="40% - Accent2 16 3" xfId="1272"/>
    <cellStyle name="40% - Accent2 17" xfId="646"/>
    <cellStyle name="40% - Accent2 17 2" xfId="1274"/>
    <cellStyle name="40% - Accent2 17 3" xfId="1437"/>
    <cellStyle name="40% - Accent2 18" xfId="688"/>
    <cellStyle name="40% - Accent2 18 2" xfId="1297"/>
    <cellStyle name="40% - Accent2 18 3" xfId="1451"/>
    <cellStyle name="40% - Accent2 19" xfId="730"/>
    <cellStyle name="40% - Accent2 19 2" xfId="1320"/>
    <cellStyle name="40% - Accent2 19 3" xfId="1465"/>
    <cellStyle name="40% - Accent2 2" xfId="55"/>
    <cellStyle name="40% - Accent2 20" xfId="772"/>
    <cellStyle name="40% - Accent2 20 2" xfId="1341"/>
    <cellStyle name="40% - Accent2 20 3" xfId="1479"/>
    <cellStyle name="40% - Accent2 21" xfId="814"/>
    <cellStyle name="40% - Accent2 21 2" xfId="1374"/>
    <cellStyle name="40% - Accent2 21 3" xfId="1493"/>
    <cellStyle name="40% - Accent2 22" xfId="856"/>
    <cellStyle name="40% - Accent2 22 2" xfId="1396"/>
    <cellStyle name="40% - Accent2 22 3" xfId="1507"/>
    <cellStyle name="40% - Accent2 23" xfId="898"/>
    <cellStyle name="40% - Accent2 23 2" xfId="1417"/>
    <cellStyle name="40% - Accent2 23 3" xfId="1521"/>
    <cellStyle name="40% - Accent2 24" xfId="944"/>
    <cellStyle name="40% - Accent2 25" xfId="971"/>
    <cellStyle name="40% - Accent2 26" xfId="9"/>
    <cellStyle name="40% - Accent2 3" xfId="63"/>
    <cellStyle name="40% - Accent2 4" xfId="102"/>
    <cellStyle name="40% - Accent2 4 2" xfId="980"/>
    <cellStyle name="40% - Accent2 4 3" xfId="1426"/>
    <cellStyle name="40% - Accent2 5" xfId="144"/>
    <cellStyle name="40% - Accent2 5 2" xfId="1014"/>
    <cellStyle name="40% - Accent2 5 3" xfId="1247"/>
    <cellStyle name="40% - Accent2 6" xfId="186"/>
    <cellStyle name="40% - Accent2 6 2" xfId="1041"/>
    <cellStyle name="40% - Accent2 6 3" xfId="1245"/>
    <cellStyle name="40% - Accent2 7" xfId="228"/>
    <cellStyle name="40% - Accent2 7 2" xfId="1067"/>
    <cellStyle name="40% - Accent2 7 3" xfId="1244"/>
    <cellStyle name="40% - Accent2 8" xfId="270"/>
    <cellStyle name="40% - Accent2 8 2" xfId="1087"/>
    <cellStyle name="40% - Accent2 8 3" xfId="1246"/>
    <cellStyle name="40% - Accent2 9" xfId="311"/>
    <cellStyle name="40% - Accent2 9 2" xfId="1106"/>
    <cellStyle name="40% - Accent2 9 3" xfId="1267"/>
    <cellStyle name="40% - Accent3 10" xfId="357"/>
    <cellStyle name="40% - Accent3 10 2" xfId="1131"/>
    <cellStyle name="40% - Accent3 10 3" xfId="1185"/>
    <cellStyle name="40% - Accent3 11" xfId="399"/>
    <cellStyle name="40% - Accent3 11 2" xfId="1152"/>
    <cellStyle name="40% - Accent3 11 3" xfId="1201"/>
    <cellStyle name="40% - Accent3 12" xfId="441"/>
    <cellStyle name="40% - Accent3 12 2" xfId="1174"/>
    <cellStyle name="40% - Accent3 12 3" xfId="1195"/>
    <cellStyle name="40% - Accent3 13" xfId="483"/>
    <cellStyle name="40% - Accent3 13 2" xfId="1197"/>
    <cellStyle name="40% - Accent3 13 3" xfId="1189"/>
    <cellStyle name="40% - Accent3 14" xfId="525"/>
    <cellStyle name="40% - Accent3 14 2" xfId="1219"/>
    <cellStyle name="40% - Accent3 14 3" xfId="1204"/>
    <cellStyle name="40% - Accent3 15" xfId="567"/>
    <cellStyle name="40% - Accent3 15 2" xfId="1236"/>
    <cellStyle name="40% - Accent3 15 3" xfId="1198"/>
    <cellStyle name="40% - Accent3 16" xfId="609"/>
    <cellStyle name="40% - Accent3 16 2" xfId="1254"/>
    <cellStyle name="40% - Accent3 16 3" xfId="1192"/>
    <cellStyle name="40% - Accent3 17" xfId="650"/>
    <cellStyle name="40% - Accent3 17 2" xfId="1277"/>
    <cellStyle name="40% - Accent3 17 3" xfId="1439"/>
    <cellStyle name="40% - Accent3 18" xfId="692"/>
    <cellStyle name="40% - Accent3 18 2" xfId="1300"/>
    <cellStyle name="40% - Accent3 18 3" xfId="1453"/>
    <cellStyle name="40% - Accent3 19" xfId="734"/>
    <cellStyle name="40% - Accent3 19 2" xfId="1322"/>
    <cellStyle name="40% - Accent3 19 3" xfId="1467"/>
    <cellStyle name="40% - Accent3 2" xfId="56"/>
    <cellStyle name="40% - Accent3 20" xfId="776"/>
    <cellStyle name="40% - Accent3 20 2" xfId="1344"/>
    <cellStyle name="40% - Accent3 20 3" xfId="1481"/>
    <cellStyle name="40% - Accent3 21" xfId="818"/>
    <cellStyle name="40% - Accent3 21 2" xfId="1377"/>
    <cellStyle name="40% - Accent3 21 3" xfId="1495"/>
    <cellStyle name="40% - Accent3 22" xfId="860"/>
    <cellStyle name="40% - Accent3 22 2" xfId="1399"/>
    <cellStyle name="40% - Accent3 22 3" xfId="1509"/>
    <cellStyle name="40% - Accent3 23" xfId="902"/>
    <cellStyle name="40% - Accent3 23 2" xfId="1419"/>
    <cellStyle name="40% - Accent3 23 3" xfId="1523"/>
    <cellStyle name="40% - Accent3 24" xfId="945"/>
    <cellStyle name="40% - Accent3 25" xfId="1366"/>
    <cellStyle name="40% - Accent3 26" xfId="10"/>
    <cellStyle name="40% - Accent3 3" xfId="62"/>
    <cellStyle name="40% - Accent3 4" xfId="106"/>
    <cellStyle name="40% - Accent3 4 2" xfId="984"/>
    <cellStyle name="40% - Accent3 4 3" xfId="962"/>
    <cellStyle name="40% - Accent3 5" xfId="148"/>
    <cellStyle name="40% - Accent3 5 2" xfId="1016"/>
    <cellStyle name="40% - Accent3 5 3" xfId="1167"/>
    <cellStyle name="40% - Accent3 6" xfId="190"/>
    <cellStyle name="40% - Accent3 6 2" xfId="1045"/>
    <cellStyle name="40% - Accent3 6 3" xfId="1165"/>
    <cellStyle name="40% - Accent3 7" xfId="232"/>
    <cellStyle name="40% - Accent3 7 2" xfId="1070"/>
    <cellStyle name="40% - Accent3 7 3" xfId="1164"/>
    <cellStyle name="40% - Accent3 8" xfId="274"/>
    <cellStyle name="40% - Accent3 8 2" xfId="1089"/>
    <cellStyle name="40% - Accent3 8 3" xfId="1166"/>
    <cellStyle name="40% - Accent3 9" xfId="315"/>
    <cellStyle name="40% - Accent3 9 2" xfId="1108"/>
    <cellStyle name="40% - Accent3 9 3" xfId="1187"/>
    <cellStyle name="40% - Accent4 10" xfId="361"/>
    <cellStyle name="40% - Accent4 10 2" xfId="1134"/>
    <cellStyle name="40% - Accent4 10 3" xfId="1138"/>
    <cellStyle name="40% - Accent4 11" xfId="403"/>
    <cellStyle name="40% - Accent4 11 2" xfId="1155"/>
    <cellStyle name="40% - Accent4 11 3" xfId="1132"/>
    <cellStyle name="40% - Accent4 12" xfId="445"/>
    <cellStyle name="40% - Accent4 12 2" xfId="1176"/>
    <cellStyle name="40% - Accent4 12 3" xfId="1126"/>
    <cellStyle name="40% - Accent4 13" xfId="487"/>
    <cellStyle name="40% - Accent4 13 2" xfId="1200"/>
    <cellStyle name="40% - Accent4 13 3" xfId="1141"/>
    <cellStyle name="40% - Accent4 14" xfId="529"/>
    <cellStyle name="40% - Accent4 14 2" xfId="1222"/>
    <cellStyle name="40% - Accent4 14 3" xfId="1135"/>
    <cellStyle name="40% - Accent4 15" xfId="571"/>
    <cellStyle name="40% - Accent4 15 2" xfId="1238"/>
    <cellStyle name="40% - Accent4 15 3" xfId="1129"/>
    <cellStyle name="40% - Accent4 16" xfId="613"/>
    <cellStyle name="40% - Accent4 16 2" xfId="1256"/>
    <cellStyle name="40% - Accent4 16 3" xfId="957"/>
    <cellStyle name="40% - Accent4 17" xfId="654"/>
    <cellStyle name="40% - Accent4 17 2" xfId="1280"/>
    <cellStyle name="40% - Accent4 17 3" xfId="1441"/>
    <cellStyle name="40% - Accent4 18" xfId="696"/>
    <cellStyle name="40% - Accent4 18 2" xfId="1303"/>
    <cellStyle name="40% - Accent4 18 3" xfId="1455"/>
    <cellStyle name="40% - Accent4 19" xfId="738"/>
    <cellStyle name="40% - Accent4 19 2" xfId="1324"/>
    <cellStyle name="40% - Accent4 19 3" xfId="1469"/>
    <cellStyle name="40% - Accent4 2" xfId="57"/>
    <cellStyle name="40% - Accent4 20" xfId="780"/>
    <cellStyle name="40% - Accent4 20 2" xfId="1347"/>
    <cellStyle name="40% - Accent4 20 3" xfId="1483"/>
    <cellStyle name="40% - Accent4 21" xfId="822"/>
    <cellStyle name="40% - Accent4 21 2" xfId="1380"/>
    <cellStyle name="40% - Accent4 21 3" xfId="1497"/>
    <cellStyle name="40% - Accent4 22" xfId="864"/>
    <cellStyle name="40% - Accent4 22 2" xfId="1402"/>
    <cellStyle name="40% - Accent4 22 3" xfId="1511"/>
    <cellStyle name="40% - Accent4 23" xfId="906"/>
    <cellStyle name="40% - Accent4 23 2" xfId="1421"/>
    <cellStyle name="40% - Accent4 23 3" xfId="1525"/>
    <cellStyle name="40% - Accent4 24" xfId="946"/>
    <cellStyle name="40% - Accent4 25" xfId="1335"/>
    <cellStyle name="40% - Accent4 26" xfId="11"/>
    <cellStyle name="40% - Accent4 3" xfId="61"/>
    <cellStyle name="40% - Accent4 4" xfId="110"/>
    <cellStyle name="40% - Accent4 4 2" xfId="988"/>
    <cellStyle name="40% - Accent4 4 3" xfId="1098"/>
    <cellStyle name="40% - Accent4 5" xfId="152"/>
    <cellStyle name="40% - Accent4 5 2" xfId="1018"/>
    <cellStyle name="40% - Accent4 5 3" xfId="1099"/>
    <cellStyle name="40% - Accent4 6" xfId="194"/>
    <cellStyle name="40% - Accent4 6 2" xfId="1049"/>
    <cellStyle name="40% - Accent4 6 3" xfId="1097"/>
    <cellStyle name="40% - Accent4 7" xfId="236"/>
    <cellStyle name="40% - Accent4 7 2" xfId="1073"/>
    <cellStyle name="40% - Accent4 7 3" xfId="1096"/>
    <cellStyle name="40% - Accent4 8" xfId="278"/>
    <cellStyle name="40% - Accent4 8 2" xfId="1091"/>
    <cellStyle name="40% - Accent4 8 3" xfId="1102"/>
    <cellStyle name="40% - Accent4 9" xfId="319"/>
    <cellStyle name="40% - Accent4 9 2" xfId="1110"/>
    <cellStyle name="40% - Accent4 9 3" xfId="1120"/>
    <cellStyle name="40% - Accent5 10" xfId="365"/>
    <cellStyle name="40% - Accent5 10 2" xfId="1137"/>
    <cellStyle name="40% - Accent5 10 3" xfId="1055"/>
    <cellStyle name="40% - Accent5 11" xfId="407"/>
    <cellStyle name="40% - Accent5 11 2" xfId="1158"/>
    <cellStyle name="40% - Accent5 11 3" xfId="1047"/>
    <cellStyle name="40% - Accent5 12" xfId="449"/>
    <cellStyle name="40% - Accent5 12 2" xfId="1178"/>
    <cellStyle name="40% - Accent5 12 3" xfId="1039"/>
    <cellStyle name="40% - Accent5 13" xfId="491"/>
    <cellStyle name="40% - Accent5 13 2" xfId="1203"/>
    <cellStyle name="40% - Accent5 13 3" xfId="1058"/>
    <cellStyle name="40% - Accent5 14" xfId="533"/>
    <cellStyle name="40% - Accent5 14 2" xfId="1225"/>
    <cellStyle name="40% - Accent5 14 3" xfId="1050"/>
    <cellStyle name="40% - Accent5 15" xfId="575"/>
    <cellStyle name="40% - Accent5 15 2" xfId="1240"/>
    <cellStyle name="40% - Accent5 15 3" xfId="1042"/>
    <cellStyle name="40% - Accent5 16" xfId="617"/>
    <cellStyle name="40% - Accent5 16 2" xfId="1258"/>
    <cellStyle name="40% - Accent5 16 3" xfId="956"/>
    <cellStyle name="40% - Accent5 17" xfId="658"/>
    <cellStyle name="40% - Accent5 17 2" xfId="1283"/>
    <cellStyle name="40% - Accent5 17 3" xfId="1443"/>
    <cellStyle name="40% - Accent5 18" xfId="700"/>
    <cellStyle name="40% - Accent5 18 2" xfId="1306"/>
    <cellStyle name="40% - Accent5 18 3" xfId="1457"/>
    <cellStyle name="40% - Accent5 19" xfId="742"/>
    <cellStyle name="40% - Accent5 19 2" xfId="1326"/>
    <cellStyle name="40% - Accent5 19 3" xfId="1471"/>
    <cellStyle name="40% - Accent5 2" xfId="58"/>
    <cellStyle name="40% - Accent5 20" xfId="784"/>
    <cellStyle name="40% - Accent5 20 2" xfId="1350"/>
    <cellStyle name="40% - Accent5 20 3" xfId="1485"/>
    <cellStyle name="40% - Accent5 21" xfId="826"/>
    <cellStyle name="40% - Accent5 21 2" xfId="1383"/>
    <cellStyle name="40% - Accent5 21 3" xfId="1499"/>
    <cellStyle name="40% - Accent5 22" xfId="868"/>
    <cellStyle name="40% - Accent5 22 2" xfId="1405"/>
    <cellStyle name="40% - Accent5 22 3" xfId="1513"/>
    <cellStyle name="40% - Accent5 23" xfId="910"/>
    <cellStyle name="40% - Accent5 23 2" xfId="1423"/>
    <cellStyle name="40% - Accent5 23 3" xfId="1527"/>
    <cellStyle name="40% - Accent5 24" xfId="947"/>
    <cellStyle name="40% - Accent5 25" xfId="1315"/>
    <cellStyle name="40% - Accent5 26" xfId="12"/>
    <cellStyle name="40% - Accent5 3" xfId="47"/>
    <cellStyle name="40% - Accent5 4" xfId="114"/>
    <cellStyle name="40% - Accent5 4 2" xfId="992"/>
    <cellStyle name="40% - Accent5 4 3" xfId="1005"/>
    <cellStyle name="40% - Accent5 5" xfId="156"/>
    <cellStyle name="40% - Accent5 5 2" xfId="1020"/>
    <cellStyle name="40% - Accent5 5 3" xfId="1006"/>
    <cellStyle name="40% - Accent5 6" xfId="198"/>
    <cellStyle name="40% - Accent5 6 2" xfId="1053"/>
    <cellStyle name="40% - Accent5 6 3" xfId="1002"/>
    <cellStyle name="40% - Accent5 7" xfId="240"/>
    <cellStyle name="40% - Accent5 7 2" xfId="1076"/>
    <cellStyle name="40% - Accent5 7 3" xfId="1000"/>
    <cellStyle name="40% - Accent5 8" xfId="282"/>
    <cellStyle name="40% - Accent5 8 2" xfId="1093"/>
    <cellStyle name="40% - Accent5 8 3" xfId="1010"/>
    <cellStyle name="40% - Accent5 9" xfId="323"/>
    <cellStyle name="40% - Accent5 9 2" xfId="1112"/>
    <cellStyle name="40% - Accent5 9 3" xfId="1030"/>
    <cellStyle name="40% - Accent6 10" xfId="369"/>
    <cellStyle name="40% - Accent6 10 2" xfId="1140"/>
    <cellStyle name="40% - Accent6 10 3" xfId="994"/>
    <cellStyle name="40% - Accent6 11" xfId="411"/>
    <cellStyle name="40% - Accent6 11 2" xfId="1161"/>
    <cellStyle name="40% - Accent6 11 3" xfId="986"/>
    <cellStyle name="40% - Accent6 12" xfId="453"/>
    <cellStyle name="40% - Accent6 12 2" xfId="1180"/>
    <cellStyle name="40% - Accent6 12 3" xfId="978"/>
    <cellStyle name="40% - Accent6 13" xfId="495"/>
    <cellStyle name="40% - Accent6 13 2" xfId="1206"/>
    <cellStyle name="40% - Accent6 13 3" xfId="997"/>
    <cellStyle name="40% - Accent6 14" xfId="537"/>
    <cellStyle name="40% - Accent6 14 2" xfId="1228"/>
    <cellStyle name="40% - Accent6 14 3" xfId="989"/>
    <cellStyle name="40% - Accent6 15" xfId="579"/>
    <cellStyle name="40% - Accent6 15 2" xfId="1242"/>
    <cellStyle name="40% - Accent6 15 3" xfId="981"/>
    <cellStyle name="40% - Accent6 16" xfId="621"/>
    <cellStyle name="40% - Accent6 16 2" xfId="1260"/>
    <cellStyle name="40% - Accent6 16 3" xfId="955"/>
    <cellStyle name="40% - Accent6 17" xfId="662"/>
    <cellStyle name="40% - Accent6 17 2" xfId="1286"/>
    <cellStyle name="40% - Accent6 17 3" xfId="1445"/>
    <cellStyle name="40% - Accent6 18" xfId="704"/>
    <cellStyle name="40% - Accent6 18 2" xfId="1309"/>
    <cellStyle name="40% - Accent6 18 3" xfId="1459"/>
    <cellStyle name="40% - Accent6 19" xfId="746"/>
    <cellStyle name="40% - Accent6 19 2" xfId="1328"/>
    <cellStyle name="40% - Accent6 19 3" xfId="1473"/>
    <cellStyle name="40% - Accent6 2" xfId="59"/>
    <cellStyle name="40% - Accent6 20" xfId="788"/>
    <cellStyle name="40% - Accent6 20 2" xfId="1353"/>
    <cellStyle name="40% - Accent6 20 3" xfId="1487"/>
    <cellStyle name="40% - Accent6 21" xfId="830"/>
    <cellStyle name="40% - Accent6 21 2" xfId="1386"/>
    <cellStyle name="40% - Accent6 21 3" xfId="1501"/>
    <cellStyle name="40% - Accent6 22" xfId="872"/>
    <cellStyle name="40% - Accent6 22 2" xfId="1408"/>
    <cellStyle name="40% - Accent6 22 3" xfId="1515"/>
    <cellStyle name="40% - Accent6 23" xfId="914"/>
    <cellStyle name="40% - Accent6 23 2" xfId="1425"/>
    <cellStyle name="40% - Accent6 23 3" xfId="1529"/>
    <cellStyle name="40% - Accent6 24" xfId="948"/>
    <cellStyle name="40% - Accent6 25" xfId="1290"/>
    <cellStyle name="40% - Accent6 26" xfId="13"/>
    <cellStyle name="40% - Accent6 3" xfId="60"/>
    <cellStyle name="40% - Accent6 4" xfId="118"/>
    <cellStyle name="40% - Accent6 4 2" xfId="996"/>
    <cellStyle name="40% - Accent6 4 3" xfId="1362"/>
    <cellStyle name="40% - Accent6 5" xfId="160"/>
    <cellStyle name="40% - Accent6 5 2" xfId="1022"/>
    <cellStyle name="40% - Accent6 5 3" xfId="1363"/>
    <cellStyle name="40% - Accent6 6" xfId="202"/>
    <cellStyle name="40% - Accent6 6 2" xfId="1057"/>
    <cellStyle name="40% - Accent6 6 3" xfId="1358"/>
    <cellStyle name="40% - Accent6 7" xfId="244"/>
    <cellStyle name="40% - Accent6 7 2" xfId="1079"/>
    <cellStyle name="40% - Accent6 7 3" xfId="1356"/>
    <cellStyle name="40% - Accent6 8" xfId="286"/>
    <cellStyle name="40% - Accent6 8 2" xfId="1095"/>
    <cellStyle name="40% - Accent6 8 3" xfId="1368"/>
    <cellStyle name="40% - Accent6 9" xfId="327"/>
    <cellStyle name="40% - Accent6 9 2" xfId="1114"/>
    <cellStyle name="40% - Accent6 9 3" xfId="969"/>
    <cellStyle name="60% - Accent1 10" xfId="434"/>
    <cellStyle name="60% - Accent1 11" xfId="476"/>
    <cellStyle name="60% - Accent1 12" xfId="518"/>
    <cellStyle name="60% - Accent1 13" xfId="560"/>
    <cellStyle name="60% - Accent1 14" xfId="602"/>
    <cellStyle name="60% - Accent1 15" xfId="643"/>
    <cellStyle name="60% - Accent1 16" xfId="685"/>
    <cellStyle name="60% - Accent1 17" xfId="727"/>
    <cellStyle name="60% - Accent1 18" xfId="769"/>
    <cellStyle name="60% - Accent1 19" xfId="811"/>
    <cellStyle name="60% - Accent1 2" xfId="99"/>
    <cellStyle name="60% - Accent1 20" xfId="853"/>
    <cellStyle name="60% - Accent1 21" xfId="895"/>
    <cellStyle name="60% - Accent1 22" xfId="14"/>
    <cellStyle name="60% - Accent1 3" xfId="141"/>
    <cellStyle name="60% - Accent1 4" xfId="183"/>
    <cellStyle name="60% - Accent1 5" xfId="225"/>
    <cellStyle name="60% - Accent1 6" xfId="267"/>
    <cellStyle name="60% - Accent1 7" xfId="308"/>
    <cellStyle name="60% - Accent1 8" xfId="350"/>
    <cellStyle name="60% - Accent1 9" xfId="392"/>
    <cellStyle name="60% - Accent2 10" xfId="438"/>
    <cellStyle name="60% - Accent2 11" xfId="480"/>
    <cellStyle name="60% - Accent2 12" xfId="522"/>
    <cellStyle name="60% - Accent2 13" xfId="564"/>
    <cellStyle name="60% - Accent2 14" xfId="606"/>
    <cellStyle name="60% - Accent2 15" xfId="647"/>
    <cellStyle name="60% - Accent2 16" xfId="689"/>
    <cellStyle name="60% - Accent2 17" xfId="731"/>
    <cellStyle name="60% - Accent2 18" xfId="773"/>
    <cellStyle name="60% - Accent2 19" xfId="815"/>
    <cellStyle name="60% - Accent2 2" xfId="103"/>
    <cellStyle name="60% - Accent2 20" xfId="857"/>
    <cellStyle name="60% - Accent2 21" xfId="899"/>
    <cellStyle name="60% - Accent2 22" xfId="15"/>
    <cellStyle name="60% - Accent2 3" xfId="145"/>
    <cellStyle name="60% - Accent2 4" xfId="187"/>
    <cellStyle name="60% - Accent2 5" xfId="229"/>
    <cellStyle name="60% - Accent2 6" xfId="271"/>
    <cellStyle name="60% - Accent2 7" xfId="312"/>
    <cellStyle name="60% - Accent2 8" xfId="354"/>
    <cellStyle name="60% - Accent2 9" xfId="396"/>
    <cellStyle name="60% - Accent3 10" xfId="442"/>
    <cellStyle name="60% - Accent3 11" xfId="484"/>
    <cellStyle name="60% - Accent3 12" xfId="526"/>
    <cellStyle name="60% - Accent3 13" xfId="568"/>
    <cellStyle name="60% - Accent3 14" xfId="610"/>
    <cellStyle name="60% - Accent3 15" xfId="651"/>
    <cellStyle name="60% - Accent3 16" xfId="693"/>
    <cellStyle name="60% - Accent3 17" xfId="735"/>
    <cellStyle name="60% - Accent3 18" xfId="777"/>
    <cellStyle name="60% - Accent3 19" xfId="819"/>
    <cellStyle name="60% - Accent3 2" xfId="107"/>
    <cellStyle name="60% - Accent3 20" xfId="861"/>
    <cellStyle name="60% - Accent3 21" xfId="903"/>
    <cellStyle name="60% - Accent3 22" xfId="16"/>
    <cellStyle name="60% - Accent3 3" xfId="149"/>
    <cellStyle name="60% - Accent3 4" xfId="191"/>
    <cellStyle name="60% - Accent3 5" xfId="233"/>
    <cellStyle name="60% - Accent3 6" xfId="275"/>
    <cellStyle name="60% - Accent3 7" xfId="316"/>
    <cellStyle name="60% - Accent3 8" xfId="358"/>
    <cellStyle name="60% - Accent3 9" xfId="400"/>
    <cellStyle name="60% - Accent4 10" xfId="446"/>
    <cellStyle name="60% - Accent4 11" xfId="488"/>
    <cellStyle name="60% - Accent4 12" xfId="530"/>
    <cellStyle name="60% - Accent4 13" xfId="572"/>
    <cellStyle name="60% - Accent4 14" xfId="614"/>
    <cellStyle name="60% - Accent4 15" xfId="655"/>
    <cellStyle name="60% - Accent4 16" xfId="697"/>
    <cellStyle name="60% - Accent4 17" xfId="739"/>
    <cellStyle name="60% - Accent4 18" xfId="781"/>
    <cellStyle name="60% - Accent4 19" xfId="823"/>
    <cellStyle name="60% - Accent4 2" xfId="111"/>
    <cellStyle name="60% - Accent4 20" xfId="865"/>
    <cellStyle name="60% - Accent4 21" xfId="907"/>
    <cellStyle name="60% - Accent4 22" xfId="17"/>
    <cellStyle name="60% - Accent4 3" xfId="153"/>
    <cellStyle name="60% - Accent4 4" xfId="195"/>
    <cellStyle name="60% - Accent4 5" xfId="237"/>
    <cellStyle name="60% - Accent4 6" xfId="279"/>
    <cellStyle name="60% - Accent4 7" xfId="320"/>
    <cellStyle name="60% - Accent4 8" xfId="362"/>
    <cellStyle name="60% - Accent4 9" xfId="404"/>
    <cellStyle name="60% - Accent5 10" xfId="450"/>
    <cellStyle name="60% - Accent5 11" xfId="492"/>
    <cellStyle name="60% - Accent5 12" xfId="534"/>
    <cellStyle name="60% - Accent5 13" xfId="576"/>
    <cellStyle name="60% - Accent5 14" xfId="618"/>
    <cellStyle name="60% - Accent5 15" xfId="659"/>
    <cellStyle name="60% - Accent5 16" xfId="701"/>
    <cellStyle name="60% - Accent5 17" xfId="743"/>
    <cellStyle name="60% - Accent5 18" xfId="785"/>
    <cellStyle name="60% - Accent5 19" xfId="827"/>
    <cellStyle name="60% - Accent5 2" xfId="115"/>
    <cellStyle name="60% - Accent5 20" xfId="869"/>
    <cellStyle name="60% - Accent5 21" xfId="911"/>
    <cellStyle name="60% - Accent5 22" xfId="18"/>
    <cellStyle name="60% - Accent5 3" xfId="157"/>
    <cellStyle name="60% - Accent5 4" xfId="199"/>
    <cellStyle name="60% - Accent5 5" xfId="241"/>
    <cellStyle name="60% - Accent5 6" xfId="283"/>
    <cellStyle name="60% - Accent5 7" xfId="324"/>
    <cellStyle name="60% - Accent5 8" xfId="366"/>
    <cellStyle name="60% - Accent5 9" xfId="408"/>
    <cellStyle name="60% - Accent6 10" xfId="454"/>
    <cellStyle name="60% - Accent6 11" xfId="496"/>
    <cellStyle name="60% - Accent6 12" xfId="538"/>
    <cellStyle name="60% - Accent6 13" xfId="580"/>
    <cellStyle name="60% - Accent6 14" xfId="622"/>
    <cellStyle name="60% - Accent6 15" xfId="663"/>
    <cellStyle name="60% - Accent6 16" xfId="705"/>
    <cellStyle name="60% - Accent6 17" xfId="747"/>
    <cellStyle name="60% - Accent6 18" xfId="789"/>
    <cellStyle name="60% - Accent6 19" xfId="831"/>
    <cellStyle name="60% - Accent6 2" xfId="119"/>
    <cellStyle name="60% - Accent6 20" xfId="873"/>
    <cellStyle name="60% - Accent6 21" xfId="915"/>
    <cellStyle name="60% - Accent6 22" xfId="19"/>
    <cellStyle name="60% - Accent6 3" xfId="161"/>
    <cellStyle name="60% - Accent6 4" xfId="203"/>
    <cellStyle name="60% - Accent6 5" xfId="245"/>
    <cellStyle name="60% - Accent6 6" xfId="287"/>
    <cellStyle name="60% - Accent6 7" xfId="328"/>
    <cellStyle name="60% - Accent6 8" xfId="370"/>
    <cellStyle name="60% - Accent6 9" xfId="412"/>
    <cellStyle name="Accent1 10" xfId="431"/>
    <cellStyle name="Accent1 11" xfId="473"/>
    <cellStyle name="Accent1 12" xfId="515"/>
    <cellStyle name="Accent1 13" xfId="557"/>
    <cellStyle name="Accent1 14" xfId="599"/>
    <cellStyle name="Accent1 15" xfId="640"/>
    <cellStyle name="Accent1 16" xfId="682"/>
    <cellStyle name="Accent1 17" xfId="724"/>
    <cellStyle name="Accent1 18" xfId="766"/>
    <cellStyle name="Accent1 19" xfId="808"/>
    <cellStyle name="Accent1 2" xfId="96"/>
    <cellStyle name="Accent1 20" xfId="850"/>
    <cellStyle name="Accent1 21" xfId="892"/>
    <cellStyle name="Accent1 22" xfId="20"/>
    <cellStyle name="Accent1 3" xfId="138"/>
    <cellStyle name="Accent1 4" xfId="180"/>
    <cellStyle name="Accent1 5" xfId="222"/>
    <cellStyle name="Accent1 6" xfId="264"/>
    <cellStyle name="Accent1 7" xfId="305"/>
    <cellStyle name="Accent1 8" xfId="347"/>
    <cellStyle name="Accent1 9" xfId="389"/>
    <cellStyle name="Accent2 10" xfId="435"/>
    <cellStyle name="Accent2 11" xfId="477"/>
    <cellStyle name="Accent2 12" xfId="519"/>
    <cellStyle name="Accent2 13" xfId="561"/>
    <cellStyle name="Accent2 14" xfId="603"/>
    <cellStyle name="Accent2 15" xfId="644"/>
    <cellStyle name="Accent2 16" xfId="686"/>
    <cellStyle name="Accent2 17" xfId="728"/>
    <cellStyle name="Accent2 18" xfId="770"/>
    <cellStyle name="Accent2 19" xfId="812"/>
    <cellStyle name="Accent2 2" xfId="100"/>
    <cellStyle name="Accent2 20" xfId="854"/>
    <cellStyle name="Accent2 21" xfId="896"/>
    <cellStyle name="Accent2 22" xfId="21"/>
    <cellStyle name="Accent2 3" xfId="142"/>
    <cellStyle name="Accent2 4" xfId="184"/>
    <cellStyle name="Accent2 5" xfId="226"/>
    <cellStyle name="Accent2 6" xfId="268"/>
    <cellStyle name="Accent2 7" xfId="309"/>
    <cellStyle name="Accent2 8" xfId="351"/>
    <cellStyle name="Accent2 9" xfId="393"/>
    <cellStyle name="Accent3 10" xfId="439"/>
    <cellStyle name="Accent3 11" xfId="481"/>
    <cellStyle name="Accent3 12" xfId="523"/>
    <cellStyle name="Accent3 13" xfId="565"/>
    <cellStyle name="Accent3 14" xfId="607"/>
    <cellStyle name="Accent3 15" xfId="648"/>
    <cellStyle name="Accent3 16" xfId="690"/>
    <cellStyle name="Accent3 17" xfId="732"/>
    <cellStyle name="Accent3 18" xfId="774"/>
    <cellStyle name="Accent3 19" xfId="816"/>
    <cellStyle name="Accent3 2" xfId="104"/>
    <cellStyle name="Accent3 20" xfId="858"/>
    <cellStyle name="Accent3 21" xfId="900"/>
    <cellStyle name="Accent3 22" xfId="22"/>
    <cellStyle name="Accent3 3" xfId="146"/>
    <cellStyle name="Accent3 4" xfId="188"/>
    <cellStyle name="Accent3 5" xfId="230"/>
    <cellStyle name="Accent3 6" xfId="272"/>
    <cellStyle name="Accent3 7" xfId="313"/>
    <cellStyle name="Accent3 8" xfId="355"/>
    <cellStyle name="Accent3 9" xfId="397"/>
    <cellStyle name="Accent4 10" xfId="443"/>
    <cellStyle name="Accent4 11" xfId="485"/>
    <cellStyle name="Accent4 12" xfId="527"/>
    <cellStyle name="Accent4 13" xfId="569"/>
    <cellStyle name="Accent4 14" xfId="611"/>
    <cellStyle name="Accent4 15" xfId="652"/>
    <cellStyle name="Accent4 16" xfId="694"/>
    <cellStyle name="Accent4 17" xfId="736"/>
    <cellStyle name="Accent4 18" xfId="778"/>
    <cellStyle name="Accent4 19" xfId="820"/>
    <cellStyle name="Accent4 2" xfId="108"/>
    <cellStyle name="Accent4 20" xfId="862"/>
    <cellStyle name="Accent4 21" xfId="904"/>
    <cellStyle name="Accent4 22" xfId="23"/>
    <cellStyle name="Accent4 3" xfId="150"/>
    <cellStyle name="Accent4 4" xfId="192"/>
    <cellStyle name="Accent4 5" xfId="234"/>
    <cellStyle name="Accent4 6" xfId="276"/>
    <cellStyle name="Accent4 7" xfId="317"/>
    <cellStyle name="Accent4 8" xfId="359"/>
    <cellStyle name="Accent4 9" xfId="401"/>
    <cellStyle name="Accent5 10" xfId="447"/>
    <cellStyle name="Accent5 11" xfId="489"/>
    <cellStyle name="Accent5 12" xfId="531"/>
    <cellStyle name="Accent5 13" xfId="573"/>
    <cellStyle name="Accent5 14" xfId="615"/>
    <cellStyle name="Accent5 15" xfId="656"/>
    <cellStyle name="Accent5 16" xfId="698"/>
    <cellStyle name="Accent5 17" xfId="740"/>
    <cellStyle name="Accent5 18" xfId="782"/>
    <cellStyle name="Accent5 19" xfId="824"/>
    <cellStyle name="Accent5 2" xfId="112"/>
    <cellStyle name="Accent5 20" xfId="866"/>
    <cellStyle name="Accent5 21" xfId="908"/>
    <cellStyle name="Accent5 22" xfId="24"/>
    <cellStyle name="Accent5 3" xfId="154"/>
    <cellStyle name="Accent5 4" xfId="196"/>
    <cellStyle name="Accent5 5" xfId="238"/>
    <cellStyle name="Accent5 6" xfId="280"/>
    <cellStyle name="Accent5 7" xfId="321"/>
    <cellStyle name="Accent5 8" xfId="363"/>
    <cellStyle name="Accent5 9" xfId="405"/>
    <cellStyle name="Accent6 10" xfId="451"/>
    <cellStyle name="Accent6 11" xfId="493"/>
    <cellStyle name="Accent6 12" xfId="535"/>
    <cellStyle name="Accent6 13" xfId="577"/>
    <cellStyle name="Accent6 14" xfId="619"/>
    <cellStyle name="Accent6 15" xfId="660"/>
    <cellStyle name="Accent6 16" xfId="702"/>
    <cellStyle name="Accent6 17" xfId="744"/>
    <cellStyle name="Accent6 18" xfId="786"/>
    <cellStyle name="Accent6 19" xfId="828"/>
    <cellStyle name="Accent6 2" xfId="116"/>
    <cellStyle name="Accent6 20" xfId="870"/>
    <cellStyle name="Accent6 21" xfId="912"/>
    <cellStyle name="Accent6 22" xfId="25"/>
    <cellStyle name="Accent6 3" xfId="158"/>
    <cellStyle name="Accent6 4" xfId="200"/>
    <cellStyle name="Accent6 5" xfId="242"/>
    <cellStyle name="Accent6 6" xfId="284"/>
    <cellStyle name="Accent6 7" xfId="325"/>
    <cellStyle name="Accent6 8" xfId="367"/>
    <cellStyle name="Accent6 9" xfId="409"/>
    <cellStyle name="Bad 10" xfId="420"/>
    <cellStyle name="Bad 11" xfId="462"/>
    <cellStyle name="Bad 12" xfId="504"/>
    <cellStyle name="Bad 13" xfId="546"/>
    <cellStyle name="Bad 14" xfId="588"/>
    <cellStyle name="Bad 15" xfId="629"/>
    <cellStyle name="Bad 16" xfId="671"/>
    <cellStyle name="Bad 17" xfId="713"/>
    <cellStyle name="Bad 18" xfId="755"/>
    <cellStyle name="Bad 19" xfId="797"/>
    <cellStyle name="Bad 2" xfId="85"/>
    <cellStyle name="Bad 20" xfId="839"/>
    <cellStyle name="Bad 21" xfId="881"/>
    <cellStyle name="Bad 22" xfId="26"/>
    <cellStyle name="Bad 3" xfId="127"/>
    <cellStyle name="Bad 4" xfId="169"/>
    <cellStyle name="Bad 5" xfId="211"/>
    <cellStyle name="Bad 6" xfId="253"/>
    <cellStyle name="Bad 7" xfId="294"/>
    <cellStyle name="Bad 8" xfId="336"/>
    <cellStyle name="Bad 9" xfId="378"/>
    <cellStyle name="Calculation 10" xfId="424"/>
    <cellStyle name="Calculation 11" xfId="466"/>
    <cellStyle name="Calculation 12" xfId="508"/>
    <cellStyle name="Calculation 13" xfId="550"/>
    <cellStyle name="Calculation 14" xfId="592"/>
    <cellStyle name="Calculation 15" xfId="633"/>
    <cellStyle name="Calculation 16" xfId="675"/>
    <cellStyle name="Calculation 17" xfId="717"/>
    <cellStyle name="Calculation 18" xfId="759"/>
    <cellStyle name="Calculation 19" xfId="801"/>
    <cellStyle name="Calculation 2" xfId="89"/>
    <cellStyle name="Calculation 20" xfId="843"/>
    <cellStyle name="Calculation 21" xfId="885"/>
    <cellStyle name="Calculation 22" xfId="27"/>
    <cellStyle name="Calculation 3" xfId="131"/>
    <cellStyle name="Calculation 4" xfId="173"/>
    <cellStyle name="Calculation 5" xfId="215"/>
    <cellStyle name="Calculation 6" xfId="257"/>
    <cellStyle name="Calculation 7" xfId="298"/>
    <cellStyle name="Calculation 8" xfId="340"/>
    <cellStyle name="Calculation 9" xfId="382"/>
    <cellStyle name="Check Cell 10" xfId="426"/>
    <cellStyle name="Check Cell 11" xfId="468"/>
    <cellStyle name="Check Cell 12" xfId="510"/>
    <cellStyle name="Check Cell 13" xfId="552"/>
    <cellStyle name="Check Cell 14" xfId="594"/>
    <cellStyle name="Check Cell 15" xfId="635"/>
    <cellStyle name="Check Cell 16" xfId="677"/>
    <cellStyle name="Check Cell 17" xfId="719"/>
    <cellStyle name="Check Cell 18" xfId="761"/>
    <cellStyle name="Check Cell 19" xfId="803"/>
    <cellStyle name="Check Cell 2" xfId="91"/>
    <cellStyle name="Check Cell 20" xfId="845"/>
    <cellStyle name="Check Cell 21" xfId="887"/>
    <cellStyle name="Check Cell 22" xfId="28"/>
    <cellStyle name="Check Cell 3" xfId="133"/>
    <cellStyle name="Check Cell 4" xfId="175"/>
    <cellStyle name="Check Cell 5" xfId="217"/>
    <cellStyle name="Check Cell 6" xfId="259"/>
    <cellStyle name="Check Cell 7" xfId="300"/>
    <cellStyle name="Check Cell 8" xfId="342"/>
    <cellStyle name="Check Cell 9" xfId="384"/>
    <cellStyle name="Explanatory Text 10" xfId="429"/>
    <cellStyle name="Explanatory Text 11" xfId="471"/>
    <cellStyle name="Explanatory Text 12" xfId="513"/>
    <cellStyle name="Explanatory Text 13" xfId="555"/>
    <cellStyle name="Explanatory Text 14" xfId="597"/>
    <cellStyle name="Explanatory Text 15" xfId="638"/>
    <cellStyle name="Explanatory Text 16" xfId="680"/>
    <cellStyle name="Explanatory Text 17" xfId="722"/>
    <cellStyle name="Explanatory Text 18" xfId="764"/>
    <cellStyle name="Explanatory Text 19" xfId="806"/>
    <cellStyle name="Explanatory Text 2" xfId="94"/>
    <cellStyle name="Explanatory Text 20" xfId="848"/>
    <cellStyle name="Explanatory Text 21" xfId="890"/>
    <cellStyle name="Explanatory Text 22" xfId="29"/>
    <cellStyle name="Explanatory Text 3" xfId="136"/>
    <cellStyle name="Explanatory Text 4" xfId="178"/>
    <cellStyle name="Explanatory Text 5" xfId="220"/>
    <cellStyle name="Explanatory Text 6" xfId="262"/>
    <cellStyle name="Explanatory Text 7" xfId="303"/>
    <cellStyle name="Explanatory Text 8" xfId="345"/>
    <cellStyle name="Explanatory Text 9" xfId="387"/>
    <cellStyle name="Good 10" xfId="419"/>
    <cellStyle name="Good 11" xfId="461"/>
    <cellStyle name="Good 12" xfId="503"/>
    <cellStyle name="Good 13" xfId="545"/>
    <cellStyle name="Good 14" xfId="587"/>
    <cellStyle name="Good 15" xfId="628"/>
    <cellStyle name="Good 16" xfId="670"/>
    <cellStyle name="Good 17" xfId="712"/>
    <cellStyle name="Good 18" xfId="754"/>
    <cellStyle name="Good 19" xfId="796"/>
    <cellStyle name="Good 2" xfId="84"/>
    <cellStyle name="Good 20" xfId="838"/>
    <cellStyle name="Good 21" xfId="880"/>
    <cellStyle name="Good 22" xfId="30"/>
    <cellStyle name="Good 3" xfId="126"/>
    <cellStyle name="Good 4" xfId="168"/>
    <cellStyle name="Good 5" xfId="210"/>
    <cellStyle name="Good 6" xfId="252"/>
    <cellStyle name="Good 7" xfId="293"/>
    <cellStyle name="Good 8" xfId="335"/>
    <cellStyle name="Good 9" xfId="377"/>
    <cellStyle name="Heading 1 10" xfId="415"/>
    <cellStyle name="Heading 1 11" xfId="457"/>
    <cellStyle name="Heading 1 12" xfId="499"/>
    <cellStyle name="Heading 1 13" xfId="541"/>
    <cellStyle name="Heading 1 14" xfId="583"/>
    <cellStyle name="Heading 1 15" xfId="624"/>
    <cellStyle name="Heading 1 16" xfId="666"/>
    <cellStyle name="Heading 1 17" xfId="708"/>
    <cellStyle name="Heading 1 18" xfId="750"/>
    <cellStyle name="Heading 1 19" xfId="792"/>
    <cellStyle name="Heading 1 2" xfId="80"/>
    <cellStyle name="Heading 1 20" xfId="834"/>
    <cellStyle name="Heading 1 21" xfId="876"/>
    <cellStyle name="Heading 1 22" xfId="31"/>
    <cellStyle name="Heading 1 3" xfId="122"/>
    <cellStyle name="Heading 1 4" xfId="164"/>
    <cellStyle name="Heading 1 5" xfId="206"/>
    <cellStyle name="Heading 1 6" xfId="248"/>
    <cellStyle name="Heading 1 7" xfId="289"/>
    <cellStyle name="Heading 1 8" xfId="331"/>
    <cellStyle name="Heading 1 9" xfId="373"/>
    <cellStyle name="Heading 2 10" xfId="416"/>
    <cellStyle name="Heading 2 11" xfId="458"/>
    <cellStyle name="Heading 2 12" xfId="500"/>
    <cellStyle name="Heading 2 13" xfId="542"/>
    <cellStyle name="Heading 2 14" xfId="584"/>
    <cellStyle name="Heading 2 15" xfId="625"/>
    <cellStyle name="Heading 2 16" xfId="667"/>
    <cellStyle name="Heading 2 17" xfId="709"/>
    <cellStyle name="Heading 2 18" xfId="751"/>
    <cellStyle name="Heading 2 19" xfId="793"/>
    <cellStyle name="Heading 2 2" xfId="81"/>
    <cellStyle name="Heading 2 20" xfId="835"/>
    <cellStyle name="Heading 2 21" xfId="877"/>
    <cellStyle name="Heading 2 22" xfId="32"/>
    <cellStyle name="Heading 2 3" xfId="123"/>
    <cellStyle name="Heading 2 4" xfId="165"/>
    <cellStyle name="Heading 2 5" xfId="207"/>
    <cellStyle name="Heading 2 6" xfId="249"/>
    <cellStyle name="Heading 2 7" xfId="290"/>
    <cellStyle name="Heading 2 8" xfId="332"/>
    <cellStyle name="Heading 2 9" xfId="374"/>
    <cellStyle name="Heading 3 10" xfId="417"/>
    <cellStyle name="Heading 3 11" xfId="459"/>
    <cellStyle name="Heading 3 12" xfId="501"/>
    <cellStyle name="Heading 3 13" xfId="543"/>
    <cellStyle name="Heading 3 14" xfId="585"/>
    <cellStyle name="Heading 3 15" xfId="626"/>
    <cellStyle name="Heading 3 16" xfId="668"/>
    <cellStyle name="Heading 3 17" xfId="710"/>
    <cellStyle name="Heading 3 18" xfId="752"/>
    <cellStyle name="Heading 3 19" xfId="794"/>
    <cellStyle name="Heading 3 2" xfId="82"/>
    <cellStyle name="Heading 3 20" xfId="836"/>
    <cellStyle name="Heading 3 21" xfId="878"/>
    <cellStyle name="Heading 3 22" xfId="33"/>
    <cellStyle name="Heading 3 3" xfId="124"/>
    <cellStyle name="Heading 3 4" xfId="166"/>
    <cellStyle name="Heading 3 5" xfId="208"/>
    <cellStyle name="Heading 3 6" xfId="250"/>
    <cellStyle name="Heading 3 7" xfId="291"/>
    <cellStyle name="Heading 3 8" xfId="333"/>
    <cellStyle name="Heading 3 9" xfId="375"/>
    <cellStyle name="Heading 4 10" xfId="418"/>
    <cellStyle name="Heading 4 11" xfId="460"/>
    <cellStyle name="Heading 4 12" xfId="502"/>
    <cellStyle name="Heading 4 13" xfId="544"/>
    <cellStyle name="Heading 4 14" xfId="586"/>
    <cellStyle name="Heading 4 15" xfId="627"/>
    <cellStyle name="Heading 4 16" xfId="669"/>
    <cellStyle name="Heading 4 17" xfId="711"/>
    <cellStyle name="Heading 4 18" xfId="753"/>
    <cellStyle name="Heading 4 19" xfId="795"/>
    <cellStyle name="Heading 4 2" xfId="83"/>
    <cellStyle name="Heading 4 20" xfId="837"/>
    <cellStyle name="Heading 4 21" xfId="879"/>
    <cellStyle name="Heading 4 22" xfId="34"/>
    <cellStyle name="Heading 4 3" xfId="125"/>
    <cellStyle name="Heading 4 4" xfId="167"/>
    <cellStyle name="Heading 4 5" xfId="209"/>
    <cellStyle name="Heading 4 6" xfId="251"/>
    <cellStyle name="Heading 4 7" xfId="292"/>
    <cellStyle name="Heading 4 8" xfId="334"/>
    <cellStyle name="Heading 4 9" xfId="376"/>
    <cellStyle name="Input 10" xfId="422"/>
    <cellStyle name="Input 11" xfId="464"/>
    <cellStyle name="Input 12" xfId="506"/>
    <cellStyle name="Input 13" xfId="548"/>
    <cellStyle name="Input 14" xfId="590"/>
    <cellStyle name="Input 15" xfId="631"/>
    <cellStyle name="Input 16" xfId="673"/>
    <cellStyle name="Input 17" xfId="715"/>
    <cellStyle name="Input 18" xfId="757"/>
    <cellStyle name="Input 19" xfId="799"/>
    <cellStyle name="Input 2" xfId="87"/>
    <cellStyle name="Input 20" xfId="841"/>
    <cellStyle name="Input 21" xfId="883"/>
    <cellStyle name="Input 22" xfId="35"/>
    <cellStyle name="Input 3" xfId="129"/>
    <cellStyle name="Input 4" xfId="171"/>
    <cellStyle name="Input 5" xfId="213"/>
    <cellStyle name="Input 6" xfId="255"/>
    <cellStyle name="Input 7" xfId="296"/>
    <cellStyle name="Input 8" xfId="338"/>
    <cellStyle name="Input 9" xfId="380"/>
    <cellStyle name="Linked Cell 10" xfId="425"/>
    <cellStyle name="Linked Cell 11" xfId="467"/>
    <cellStyle name="Linked Cell 12" xfId="509"/>
    <cellStyle name="Linked Cell 13" xfId="551"/>
    <cellStyle name="Linked Cell 14" xfId="593"/>
    <cellStyle name="Linked Cell 15" xfId="634"/>
    <cellStyle name="Linked Cell 16" xfId="676"/>
    <cellStyle name="Linked Cell 17" xfId="718"/>
    <cellStyle name="Linked Cell 18" xfId="760"/>
    <cellStyle name="Linked Cell 19" xfId="802"/>
    <cellStyle name="Linked Cell 2" xfId="90"/>
    <cellStyle name="Linked Cell 20" xfId="844"/>
    <cellStyle name="Linked Cell 21" xfId="886"/>
    <cellStyle name="Linked Cell 22" xfId="36"/>
    <cellStyle name="Linked Cell 3" xfId="132"/>
    <cellStyle name="Linked Cell 4" xfId="174"/>
    <cellStyle name="Linked Cell 5" xfId="216"/>
    <cellStyle name="Linked Cell 6" xfId="258"/>
    <cellStyle name="Linked Cell 7" xfId="299"/>
    <cellStyle name="Linked Cell 8" xfId="341"/>
    <cellStyle name="Linked Cell 9" xfId="383"/>
    <cellStyle name="Neutral 10" xfId="421"/>
    <cellStyle name="Neutral 11" xfId="463"/>
    <cellStyle name="Neutral 12" xfId="505"/>
    <cellStyle name="Neutral 13" xfId="547"/>
    <cellStyle name="Neutral 14" xfId="589"/>
    <cellStyle name="Neutral 15" xfId="630"/>
    <cellStyle name="Neutral 16" xfId="672"/>
    <cellStyle name="Neutral 17" xfId="714"/>
    <cellStyle name="Neutral 18" xfId="756"/>
    <cellStyle name="Neutral 19" xfId="798"/>
    <cellStyle name="Neutral 2" xfId="86"/>
    <cellStyle name="Neutral 20" xfId="840"/>
    <cellStyle name="Neutral 21" xfId="882"/>
    <cellStyle name="Neutral 22" xfId="37"/>
    <cellStyle name="Neutral 3" xfId="128"/>
    <cellStyle name="Neutral 4" xfId="170"/>
    <cellStyle name="Neutral 5" xfId="212"/>
    <cellStyle name="Neutral 6" xfId="254"/>
    <cellStyle name="Neutral 7" xfId="295"/>
    <cellStyle name="Neutral 8" xfId="337"/>
    <cellStyle name="Neutral 9" xfId="379"/>
    <cellStyle name="Normal" xfId="0" builtinId="0"/>
    <cellStyle name="Normal 10" xfId="76"/>
    <cellStyle name="Normal 11" xfId="77"/>
    <cellStyle name="Normal 12" xfId="78"/>
    <cellStyle name="Normal 12 2" xfId="963"/>
    <cellStyle name="Normal 12 3" xfId="949"/>
    <cellStyle name="Normal 13" xfId="120"/>
    <cellStyle name="Normal 13 2" xfId="998"/>
    <cellStyle name="Normal 13 3" xfId="1313"/>
    <cellStyle name="Normal 14" xfId="162"/>
    <cellStyle name="Normal 14 2" xfId="1023"/>
    <cellStyle name="Normal 14 3" xfId="1314"/>
    <cellStyle name="Normal 15" xfId="204"/>
    <cellStyle name="Normal 15 2" xfId="1059"/>
    <cellStyle name="Normal 15 3" xfId="1312"/>
    <cellStyle name="Normal 16" xfId="246"/>
    <cellStyle name="Normal 16 2" xfId="1081"/>
    <cellStyle name="Normal 16 3" xfId="1311"/>
    <cellStyle name="Normal 17" xfId="936"/>
    <cellStyle name="Normal 18" xfId="329"/>
    <cellStyle name="Normal 18 2" xfId="1115"/>
    <cellStyle name="Normal 18 3" xfId="1333"/>
    <cellStyle name="Normal 19" xfId="371"/>
    <cellStyle name="Normal 19 2" xfId="1142"/>
    <cellStyle name="Normal 19 3" xfId="1351"/>
    <cellStyle name="Normal 2" xfId="38"/>
    <cellStyle name="Normal 2 2" xfId="950"/>
    <cellStyle name="Normal 2 3" xfId="1024"/>
    <cellStyle name="Normal 20" xfId="413"/>
    <cellStyle name="Normal 20 2" xfId="1163"/>
    <cellStyle name="Normal 20 3" xfId="1345"/>
    <cellStyle name="Normal 21" xfId="455"/>
    <cellStyle name="Normal 21 2" xfId="1181"/>
    <cellStyle name="Normal 21 3" xfId="1339"/>
    <cellStyle name="Normal 22" xfId="497"/>
    <cellStyle name="Normal 22 2" xfId="1207"/>
    <cellStyle name="Normal 22 3" xfId="1354"/>
    <cellStyle name="Normal 23" xfId="539"/>
    <cellStyle name="Normal 23 2" xfId="1229"/>
    <cellStyle name="Normal 23 3" xfId="1348"/>
    <cellStyle name="Normal 24" xfId="581"/>
    <cellStyle name="Normal 24 2" xfId="1243"/>
    <cellStyle name="Normal 24 3" xfId="1342"/>
    <cellStyle name="Normal 25" xfId="1121"/>
    <cellStyle name="Normal 26" xfId="664"/>
    <cellStyle name="Normal 26 2" xfId="1287"/>
    <cellStyle name="Normal 26 3" xfId="1446"/>
    <cellStyle name="Normal 27" xfId="706"/>
    <cellStyle name="Normal 27 2" xfId="1310"/>
    <cellStyle name="Normal 27 3" xfId="1460"/>
    <cellStyle name="Normal 28" xfId="748"/>
    <cellStyle name="Normal 28 2" xfId="1329"/>
    <cellStyle name="Normal 28 3" xfId="1474"/>
    <cellStyle name="Normal 29" xfId="790"/>
    <cellStyle name="Normal 29 2" xfId="1355"/>
    <cellStyle name="Normal 29 3" xfId="1488"/>
    <cellStyle name="Normal 3" xfId="39"/>
    <cellStyle name="Normal 3 2" xfId="951"/>
    <cellStyle name="Normal 3 3" xfId="999"/>
    <cellStyle name="Normal 30" xfId="832"/>
    <cellStyle name="Normal 30 2" xfId="1387"/>
    <cellStyle name="Normal 30 3" xfId="1502"/>
    <cellStyle name="Normal 31" xfId="874"/>
    <cellStyle name="Normal 31 2" xfId="1410"/>
    <cellStyle name="Normal 31 3" xfId="1516"/>
    <cellStyle name="Normal 32" xfId="916"/>
    <cellStyle name="Normal 33" xfId="917"/>
    <cellStyle name="Normal 34" xfId="918"/>
    <cellStyle name="Normal 35" xfId="919"/>
    <cellStyle name="Normal 36" xfId="920"/>
    <cellStyle name="Normal 37" xfId="921"/>
    <cellStyle name="Normal 38" xfId="934"/>
    <cellStyle name="Normal 38 2" xfId="1431"/>
    <cellStyle name="Normal 38 3" xfId="1530"/>
    <cellStyle name="Normal 39" xfId="922"/>
    <cellStyle name="Normal 4" xfId="40"/>
    <cellStyle name="Normal 4 2" xfId="952"/>
    <cellStyle name="Normal 4 3" xfId="1411"/>
    <cellStyle name="Normal 40" xfId="923"/>
    <cellStyle name="Normal 41" xfId="924"/>
    <cellStyle name="Normal 42" xfId="925"/>
    <cellStyle name="Normal 43" xfId="926"/>
    <cellStyle name="Normal 44" xfId="927"/>
    <cellStyle name="Normal 45" xfId="928"/>
    <cellStyle name="Normal 46" xfId="929"/>
    <cellStyle name="Normal 47" xfId="930"/>
    <cellStyle name="Normal 48" xfId="931"/>
    <cellStyle name="Normal 49" xfId="932"/>
    <cellStyle name="Normal 5" xfId="71"/>
    <cellStyle name="Normal 5 2" xfId="953"/>
    <cellStyle name="Normal 5 2 2" xfId="961"/>
    <cellStyle name="Normal 5 2 3" xfId="1265"/>
    <cellStyle name="Normal 5 3" xfId="1388"/>
    <cellStyle name="Normal 50" xfId="933"/>
    <cellStyle name="Normal 51" xfId="935"/>
    <cellStyle name="Normal 51 2" xfId="1432"/>
    <cellStyle name="Normal 51 3" xfId="1531"/>
    <cellStyle name="Normal 52" xfId="1532"/>
    <cellStyle name="Normal 53" xfId="1533"/>
    <cellStyle name="Normal 54" xfId="1"/>
    <cellStyle name="Normal 6" xfId="72"/>
    <cellStyle name="Normal 7" xfId="73"/>
    <cellStyle name="Normal 8" xfId="74"/>
    <cellStyle name="Normal 9" xfId="75"/>
    <cellStyle name="Note 10" xfId="428"/>
    <cellStyle name="Note 10 2" xfId="1168"/>
    <cellStyle name="Note 10 3" xfId="1043"/>
    <cellStyle name="Note 11" xfId="470"/>
    <cellStyle name="Note 11 2" xfId="1188"/>
    <cellStyle name="Note 11 3" xfId="1035"/>
    <cellStyle name="Note 12" xfId="512"/>
    <cellStyle name="Note 12 2" xfId="1210"/>
    <cellStyle name="Note 12 3" xfId="1054"/>
    <cellStyle name="Note 13" xfId="554"/>
    <cellStyle name="Note 13 2" xfId="1230"/>
    <cellStyle name="Note 13 3" xfId="1046"/>
    <cellStyle name="Note 14" xfId="596"/>
    <cellStyle name="Note 14 2" xfId="1248"/>
    <cellStyle name="Note 14 3" xfId="1038"/>
    <cellStyle name="Note 15" xfId="637"/>
    <cellStyle name="Note 15 2" xfId="1268"/>
    <cellStyle name="Note 15 3" xfId="1433"/>
    <cellStyle name="Note 16" xfId="679"/>
    <cellStyle name="Note 16 2" xfId="1291"/>
    <cellStyle name="Note 16 3" xfId="1447"/>
    <cellStyle name="Note 17" xfId="721"/>
    <cellStyle name="Note 17 2" xfId="1316"/>
    <cellStyle name="Note 17 3" xfId="1461"/>
    <cellStyle name="Note 18" xfId="763"/>
    <cellStyle name="Note 18 2" xfId="1336"/>
    <cellStyle name="Note 18 3" xfId="1475"/>
    <cellStyle name="Note 19" xfId="805"/>
    <cellStyle name="Note 19 2" xfId="1367"/>
    <cellStyle name="Note 19 3" xfId="1489"/>
    <cellStyle name="Note 2" xfId="93"/>
    <cellStyle name="Note 2 2" xfId="972"/>
    <cellStyle name="Note 2 3" xfId="1430"/>
    <cellStyle name="Note 20" xfId="847"/>
    <cellStyle name="Note 20 2" xfId="1391"/>
    <cellStyle name="Note 20 3" xfId="1503"/>
    <cellStyle name="Note 21" xfId="889"/>
    <cellStyle name="Note 21 2" xfId="1413"/>
    <cellStyle name="Note 21 3" xfId="1517"/>
    <cellStyle name="Note 22" xfId="41"/>
    <cellStyle name="Note 3" xfId="135"/>
    <cellStyle name="Note 3 2" xfId="1009"/>
    <cellStyle name="Note 3 3" xfId="1007"/>
    <cellStyle name="Note 4" xfId="177"/>
    <cellStyle name="Note 4 2" xfId="1033"/>
    <cellStyle name="Note 4 3" xfId="1003"/>
    <cellStyle name="Note 5" xfId="219"/>
    <cellStyle name="Note 5 2" xfId="1062"/>
    <cellStyle name="Note 5 3" xfId="1001"/>
    <cellStyle name="Note 6" xfId="261"/>
    <cellStyle name="Note 6 2" xfId="1083"/>
    <cellStyle name="Note 6 3" xfId="1004"/>
    <cellStyle name="Note 7" xfId="302"/>
    <cellStyle name="Note 7 2" xfId="1101"/>
    <cellStyle name="Note 7 3" xfId="1031"/>
    <cellStyle name="Note 8" xfId="344"/>
    <cellStyle name="Note 8 2" xfId="1122"/>
    <cellStyle name="Note 8 3" xfId="1027"/>
    <cellStyle name="Note 9" xfId="386"/>
    <cellStyle name="Note 9 2" xfId="1144"/>
    <cellStyle name="Note 9 3" xfId="1051"/>
    <cellStyle name="Output 10" xfId="423"/>
    <cellStyle name="Output 11" xfId="465"/>
    <cellStyle name="Output 12" xfId="507"/>
    <cellStyle name="Output 13" xfId="549"/>
    <cellStyle name="Output 14" xfId="591"/>
    <cellStyle name="Output 15" xfId="632"/>
    <cellStyle name="Output 16" xfId="674"/>
    <cellStyle name="Output 17" xfId="716"/>
    <cellStyle name="Output 18" xfId="758"/>
    <cellStyle name="Output 19" xfId="800"/>
    <cellStyle name="Output 2" xfId="88"/>
    <cellStyle name="Output 20" xfId="842"/>
    <cellStyle name="Output 21" xfId="884"/>
    <cellStyle name="Output 22" xfId="42"/>
    <cellStyle name="Output 3" xfId="130"/>
    <cellStyle name="Output 4" xfId="172"/>
    <cellStyle name="Output 5" xfId="214"/>
    <cellStyle name="Output 6" xfId="256"/>
    <cellStyle name="Output 7" xfId="297"/>
    <cellStyle name="Output 8" xfId="339"/>
    <cellStyle name="Output 9" xfId="381"/>
    <cellStyle name="Percent 2" xfId="43"/>
    <cellStyle name="Title 10" xfId="414"/>
    <cellStyle name="Title 11" xfId="456"/>
    <cellStyle name="Title 12" xfId="498"/>
    <cellStyle name="Title 13" xfId="540"/>
    <cellStyle name="Title 14" xfId="582"/>
    <cellStyle name="Title 15" xfId="623"/>
    <cellStyle name="Title 16" xfId="665"/>
    <cellStyle name="Title 17" xfId="707"/>
    <cellStyle name="Title 18" xfId="749"/>
    <cellStyle name="Title 19" xfId="791"/>
    <cellStyle name="Title 2" xfId="79"/>
    <cellStyle name="Title 20" xfId="833"/>
    <cellStyle name="Title 21" xfId="875"/>
    <cellStyle name="Title 22" xfId="44"/>
    <cellStyle name="Title 3" xfId="121"/>
    <cellStyle name="Title 4" xfId="163"/>
    <cellStyle name="Title 5" xfId="205"/>
    <cellStyle name="Title 6" xfId="247"/>
    <cellStyle name="Title 7" xfId="288"/>
    <cellStyle name="Title 8" xfId="330"/>
    <cellStyle name="Title 9" xfId="372"/>
    <cellStyle name="Total 10" xfId="430"/>
    <cellStyle name="Total 11" xfId="472"/>
    <cellStyle name="Total 12" xfId="514"/>
    <cellStyle name="Total 13" xfId="556"/>
    <cellStyle name="Total 14" xfId="598"/>
    <cellStyle name="Total 15" xfId="639"/>
    <cellStyle name="Total 16" xfId="681"/>
    <cellStyle name="Total 17" xfId="723"/>
    <cellStyle name="Total 18" xfId="765"/>
    <cellStyle name="Total 19" xfId="807"/>
    <cellStyle name="Total 2" xfId="95"/>
    <cellStyle name="Total 20" xfId="849"/>
    <cellStyle name="Total 21" xfId="891"/>
    <cellStyle name="Total 22" xfId="45"/>
    <cellStyle name="Total 3" xfId="137"/>
    <cellStyle name="Total 4" xfId="179"/>
    <cellStyle name="Total 5" xfId="221"/>
    <cellStyle name="Total 6" xfId="263"/>
    <cellStyle name="Total 7" xfId="304"/>
    <cellStyle name="Total 8" xfId="346"/>
    <cellStyle name="Total 9" xfId="388"/>
    <cellStyle name="Warning Text 10" xfId="427"/>
    <cellStyle name="Warning Text 11" xfId="469"/>
    <cellStyle name="Warning Text 12" xfId="511"/>
    <cellStyle name="Warning Text 13" xfId="553"/>
    <cellStyle name="Warning Text 14" xfId="595"/>
    <cellStyle name="Warning Text 15" xfId="636"/>
    <cellStyle name="Warning Text 16" xfId="678"/>
    <cellStyle name="Warning Text 17" xfId="720"/>
    <cellStyle name="Warning Text 18" xfId="762"/>
    <cellStyle name="Warning Text 19" xfId="804"/>
    <cellStyle name="Warning Text 2" xfId="92"/>
    <cellStyle name="Warning Text 20" xfId="846"/>
    <cellStyle name="Warning Text 21" xfId="888"/>
    <cellStyle name="Warning Text 22" xfId="46"/>
    <cellStyle name="Warning Text 3" xfId="134"/>
    <cellStyle name="Warning Text 4" xfId="176"/>
    <cellStyle name="Warning Text 5" xfId="218"/>
    <cellStyle name="Warning Text 6" xfId="260"/>
    <cellStyle name="Warning Text 7" xfId="301"/>
    <cellStyle name="Warning Text 8" xfId="343"/>
    <cellStyle name="Warning Text 9" xfId="385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topLeftCell="A4" zoomScale="75" zoomScaleNormal="75" workbookViewId="0">
      <selection activeCell="E8" sqref="E8"/>
    </sheetView>
  </sheetViews>
  <sheetFormatPr defaultRowHeight="15" x14ac:dyDescent="0.25"/>
  <cols>
    <col min="1" max="1" width="9.140625" style="29"/>
    <col min="2" max="2" width="4.7109375" style="29" bestFit="1" customWidth="1"/>
    <col min="3" max="3" width="19.28515625" style="29" customWidth="1"/>
    <col min="4" max="4" width="19.85546875" style="29" customWidth="1"/>
    <col min="5" max="5" width="20" style="29" customWidth="1"/>
    <col min="6" max="7" width="20.5703125" style="29" customWidth="1"/>
    <col min="8" max="8" width="20.140625" style="29" customWidth="1"/>
    <col min="9" max="9" width="23.140625" style="29" customWidth="1"/>
    <col min="10" max="10" width="10.42578125" style="29" bestFit="1" customWidth="1"/>
    <col min="11" max="11" width="8.42578125" style="29" customWidth="1"/>
    <col min="12" max="12" width="10.28515625" style="29" customWidth="1"/>
    <col min="13" max="13" width="16.42578125" style="29" customWidth="1"/>
    <col min="14" max="14" width="14" style="29" bestFit="1" customWidth="1"/>
    <col min="15" max="15" width="11.7109375" style="29" hidden="1" customWidth="1"/>
    <col min="16" max="16" width="16.28515625" style="29" hidden="1" customWidth="1"/>
    <col min="17" max="17" width="22.7109375" style="29" hidden="1" customWidth="1"/>
    <col min="18" max="16384" width="9.140625" style="29"/>
  </cols>
  <sheetData>
    <row r="1" spans="2:11" x14ac:dyDescent="0.25">
      <c r="C1" s="29" t="s">
        <v>49</v>
      </c>
    </row>
    <row r="2" spans="2:11" x14ac:dyDescent="0.25">
      <c r="C2" s="29" t="s">
        <v>50</v>
      </c>
    </row>
    <row r="3" spans="2:11" x14ac:dyDescent="0.25">
      <c r="C3" s="29" t="s">
        <v>51</v>
      </c>
    </row>
    <row r="4" spans="2:11" x14ac:dyDescent="0.25">
      <c r="C4" s="29" t="s">
        <v>52</v>
      </c>
    </row>
    <row r="5" spans="2:11" x14ac:dyDescent="0.25">
      <c r="C5" s="29" t="s">
        <v>53</v>
      </c>
    </row>
    <row r="7" spans="2:11" x14ac:dyDescent="0.25">
      <c r="C7" s="29" t="s">
        <v>46</v>
      </c>
      <c r="D7" s="29" t="s">
        <v>47</v>
      </c>
      <c r="E7" s="29" t="s">
        <v>48</v>
      </c>
    </row>
    <row r="8" spans="2:11" ht="15.75" thickBot="1" x14ac:dyDescent="0.3">
      <c r="C8" s="75">
        <v>42137</v>
      </c>
      <c r="D8" s="75">
        <v>42138</v>
      </c>
      <c r="E8" s="85">
        <v>0.29166666666666669</v>
      </c>
    </row>
    <row r="9" spans="2:11" ht="15.75" thickBot="1" x14ac:dyDescent="0.3">
      <c r="B9" s="1" t="s">
        <v>0</v>
      </c>
      <c r="C9" s="80" t="s">
        <v>40</v>
      </c>
      <c r="D9" s="18" t="s">
        <v>2</v>
      </c>
      <c r="E9" s="18" t="s">
        <v>44</v>
      </c>
      <c r="F9" s="2" t="s">
        <v>45</v>
      </c>
      <c r="G9" s="3" t="s">
        <v>4</v>
      </c>
      <c r="H9" s="1" t="s">
        <v>5</v>
      </c>
      <c r="I9" s="1" t="s">
        <v>3</v>
      </c>
    </row>
    <row r="10" spans="2:11" x14ac:dyDescent="0.25">
      <c r="B10" s="15">
        <v>1</v>
      </c>
      <c r="C10" s="70" t="s">
        <v>6</v>
      </c>
      <c r="D10" s="25" t="s">
        <v>7</v>
      </c>
      <c r="E10" s="55">
        <v>0</v>
      </c>
      <c r="F10" s="30">
        <f>TIME(0,E10,(E10-ROUNDDOWN(E10,0))*60)</f>
        <v>0</v>
      </c>
      <c r="G10" s="4">
        <f t="shared" ref="G10:G21" si="0">RANK(F10,$F$10:$F$21,1)</f>
        <v>1</v>
      </c>
      <c r="H10" s="56"/>
      <c r="I10" s="57"/>
      <c r="K10" s="31"/>
    </row>
    <row r="11" spans="2:11" x14ac:dyDescent="0.25">
      <c r="B11" s="8">
        <v>2</v>
      </c>
      <c r="C11" s="71" t="s">
        <v>8</v>
      </c>
      <c r="D11" s="25" t="s">
        <v>7</v>
      </c>
      <c r="E11" s="55">
        <v>0</v>
      </c>
      <c r="F11" s="30">
        <f t="shared" ref="F11:F21" si="1">TIME(0,E11,(E11-ROUNDDOWN(E11,0))*60)</f>
        <v>0</v>
      </c>
      <c r="G11" s="4">
        <f t="shared" si="0"/>
        <v>1</v>
      </c>
      <c r="H11" s="58"/>
      <c r="I11" s="59"/>
    </row>
    <row r="12" spans="2:11" x14ac:dyDescent="0.25">
      <c r="B12" s="8">
        <v>3</v>
      </c>
      <c r="C12" s="71" t="s">
        <v>9</v>
      </c>
      <c r="D12" s="25" t="s">
        <v>7</v>
      </c>
      <c r="E12" s="55">
        <v>0</v>
      </c>
      <c r="F12" s="30">
        <f t="shared" si="1"/>
        <v>0</v>
      </c>
      <c r="G12" s="4">
        <f t="shared" si="0"/>
        <v>1</v>
      </c>
      <c r="H12" s="58"/>
      <c r="I12" s="60"/>
    </row>
    <row r="13" spans="2:11" x14ac:dyDescent="0.25">
      <c r="B13" s="7">
        <v>4</v>
      </c>
      <c r="C13" s="72" t="s">
        <v>10</v>
      </c>
      <c r="D13" s="25" t="s">
        <v>7</v>
      </c>
      <c r="E13" s="55">
        <v>0</v>
      </c>
      <c r="F13" s="30">
        <f t="shared" si="1"/>
        <v>0</v>
      </c>
      <c r="G13" s="5">
        <f t="shared" si="0"/>
        <v>1</v>
      </c>
      <c r="H13" s="61"/>
      <c r="I13" s="57"/>
    </row>
    <row r="14" spans="2:11" x14ac:dyDescent="0.25">
      <c r="B14" s="8">
        <v>5</v>
      </c>
      <c r="C14" s="71" t="s">
        <v>11</v>
      </c>
      <c r="D14" s="25" t="s">
        <v>7</v>
      </c>
      <c r="E14" s="55">
        <v>0</v>
      </c>
      <c r="F14" s="30">
        <f t="shared" si="1"/>
        <v>0</v>
      </c>
      <c r="G14" s="4">
        <f t="shared" si="0"/>
        <v>1</v>
      </c>
      <c r="H14" s="58"/>
      <c r="I14" s="59"/>
    </row>
    <row r="15" spans="2:11" x14ac:dyDescent="0.25">
      <c r="B15" s="8">
        <v>6</v>
      </c>
      <c r="C15" s="71" t="s">
        <v>12</v>
      </c>
      <c r="D15" s="25" t="s">
        <v>7</v>
      </c>
      <c r="E15" s="55">
        <v>0</v>
      </c>
      <c r="F15" s="30">
        <f t="shared" si="1"/>
        <v>0</v>
      </c>
      <c r="G15" s="4">
        <f t="shared" si="0"/>
        <v>1</v>
      </c>
      <c r="H15" s="58"/>
      <c r="I15" s="60"/>
    </row>
    <row r="16" spans="2:11" x14ac:dyDescent="0.25">
      <c r="B16" s="8">
        <v>7</v>
      </c>
      <c r="C16" s="71" t="s">
        <v>13</v>
      </c>
      <c r="D16" s="25" t="s">
        <v>7</v>
      </c>
      <c r="E16" s="55">
        <v>0</v>
      </c>
      <c r="F16" s="30">
        <f t="shared" si="1"/>
        <v>0</v>
      </c>
      <c r="G16" s="4">
        <f t="shared" si="0"/>
        <v>1</v>
      </c>
      <c r="H16" s="58"/>
      <c r="I16" s="60"/>
    </row>
    <row r="17" spans="2:17" x14ac:dyDescent="0.25">
      <c r="B17" s="8">
        <v>8</v>
      </c>
      <c r="C17" s="71" t="s">
        <v>14</v>
      </c>
      <c r="D17" s="25" t="s">
        <v>7</v>
      </c>
      <c r="E17" s="55">
        <v>0</v>
      </c>
      <c r="F17" s="30">
        <f t="shared" si="1"/>
        <v>0</v>
      </c>
      <c r="G17" s="4">
        <f t="shared" si="0"/>
        <v>1</v>
      </c>
      <c r="H17" s="58"/>
      <c r="I17" s="60"/>
    </row>
    <row r="18" spans="2:17" x14ac:dyDescent="0.25">
      <c r="B18" s="8">
        <v>9</v>
      </c>
      <c r="C18" s="71" t="s">
        <v>15</v>
      </c>
      <c r="D18" s="25" t="s">
        <v>7</v>
      </c>
      <c r="E18" s="55">
        <v>0</v>
      </c>
      <c r="F18" s="30">
        <f t="shared" si="1"/>
        <v>0</v>
      </c>
      <c r="G18" s="4">
        <f t="shared" si="0"/>
        <v>1</v>
      </c>
      <c r="H18" s="58"/>
      <c r="I18" s="59"/>
    </row>
    <row r="19" spans="2:17" x14ac:dyDescent="0.25">
      <c r="B19" s="8">
        <v>10</v>
      </c>
      <c r="C19" s="71" t="s">
        <v>16</v>
      </c>
      <c r="D19" s="25" t="s">
        <v>7</v>
      </c>
      <c r="E19" s="55">
        <v>0</v>
      </c>
      <c r="F19" s="30">
        <f t="shared" si="1"/>
        <v>0</v>
      </c>
      <c r="G19" s="4">
        <f t="shared" si="0"/>
        <v>1</v>
      </c>
      <c r="H19" s="58"/>
      <c r="I19" s="59"/>
    </row>
    <row r="20" spans="2:17" x14ac:dyDescent="0.25">
      <c r="B20" s="8">
        <v>11</v>
      </c>
      <c r="C20" s="71" t="s">
        <v>17</v>
      </c>
      <c r="D20" s="25" t="s">
        <v>7</v>
      </c>
      <c r="E20" s="55">
        <v>0</v>
      </c>
      <c r="F20" s="30">
        <f t="shared" si="1"/>
        <v>0</v>
      </c>
      <c r="G20" s="4">
        <f t="shared" si="0"/>
        <v>1</v>
      </c>
      <c r="H20" s="58"/>
      <c r="I20" s="59"/>
    </row>
    <row r="21" spans="2:17" ht="15.75" thickBot="1" x14ac:dyDescent="0.3">
      <c r="B21" s="10">
        <v>12</v>
      </c>
      <c r="C21" s="73" t="s">
        <v>18</v>
      </c>
      <c r="D21" s="26" t="s">
        <v>7</v>
      </c>
      <c r="E21" s="55">
        <v>0</v>
      </c>
      <c r="F21" s="30">
        <f t="shared" si="1"/>
        <v>0</v>
      </c>
      <c r="G21" s="11">
        <f t="shared" si="0"/>
        <v>1</v>
      </c>
      <c r="H21" s="62"/>
      <c r="I21" s="63"/>
    </row>
    <row r="22" spans="2:17" x14ac:dyDescent="0.25">
      <c r="B22" s="15">
        <v>0</v>
      </c>
      <c r="C22" s="70" t="s">
        <v>41</v>
      </c>
      <c r="D22" s="27" t="s">
        <v>19</v>
      </c>
      <c r="E22" s="19">
        <v>0</v>
      </c>
      <c r="F22" s="20">
        <v>0</v>
      </c>
      <c r="G22" s="21">
        <v>0</v>
      </c>
      <c r="H22" s="64"/>
      <c r="I22" s="65"/>
    </row>
    <row r="23" spans="2:17" x14ac:dyDescent="0.25">
      <c r="B23" s="8">
        <v>0</v>
      </c>
      <c r="C23" s="71" t="s">
        <v>42</v>
      </c>
      <c r="D23" s="25" t="s">
        <v>19</v>
      </c>
      <c r="E23" s="12">
        <v>0</v>
      </c>
      <c r="F23" s="16">
        <v>0</v>
      </c>
      <c r="G23" s="13">
        <v>0</v>
      </c>
      <c r="H23" s="66"/>
      <c r="I23" s="67"/>
    </row>
    <row r="24" spans="2:17" ht="15.75" thickBot="1" x14ac:dyDescent="0.3">
      <c r="B24" s="9">
        <v>0</v>
      </c>
      <c r="C24" s="74" t="s">
        <v>43</v>
      </c>
      <c r="D24" s="28" t="s">
        <v>19</v>
      </c>
      <c r="E24" s="22">
        <v>0</v>
      </c>
      <c r="F24" s="17">
        <v>0</v>
      </c>
      <c r="G24" s="14">
        <v>0</v>
      </c>
      <c r="H24" s="68"/>
      <c r="I24" s="69"/>
    </row>
    <row r="25" spans="2:17" x14ac:dyDescent="0.25">
      <c r="B25" s="88" t="s">
        <v>38</v>
      </c>
      <c r="C25" s="89"/>
      <c r="D25" s="92">
        <f>C8+E8</f>
        <v>42137.291666666664</v>
      </c>
      <c r="E25" s="93"/>
      <c r="F25" s="78"/>
      <c r="G25" s="6"/>
      <c r="H25" s="32"/>
      <c r="I25" s="33"/>
      <c r="J25" s="34"/>
      <c r="K25" s="32"/>
    </row>
    <row r="26" spans="2:17" ht="15.75" thickBot="1" x14ac:dyDescent="0.3">
      <c r="B26" s="90" t="s">
        <v>29</v>
      </c>
      <c r="C26" s="91"/>
      <c r="D26" s="86">
        <f ca="1">C8+F64</f>
        <v>42137.291666666664</v>
      </c>
      <c r="E26" s="87"/>
      <c r="F26" s="79">
        <f ca="1">+SUM(G29:G64)</f>
        <v>0</v>
      </c>
      <c r="G26" s="23"/>
      <c r="H26" s="32"/>
      <c r="I26" s="33"/>
      <c r="J26" s="34"/>
      <c r="K26" s="32"/>
    </row>
    <row r="27" spans="2:17" ht="15.75" thickBot="1" x14ac:dyDescent="0.3"/>
    <row r="28" spans="2:17" x14ac:dyDescent="0.25">
      <c r="B28" s="35" t="s">
        <v>20</v>
      </c>
      <c r="C28" s="36" t="s">
        <v>39</v>
      </c>
      <c r="D28" s="36" t="s">
        <v>1</v>
      </c>
      <c r="E28" s="36" t="s">
        <v>21</v>
      </c>
      <c r="F28" s="36" t="s">
        <v>37</v>
      </c>
      <c r="G28" s="36" t="s">
        <v>22</v>
      </c>
      <c r="H28" s="36" t="s">
        <v>23</v>
      </c>
      <c r="I28" s="76" t="s">
        <v>24</v>
      </c>
      <c r="J28" s="76" t="s">
        <v>25</v>
      </c>
      <c r="K28" s="76" t="s">
        <v>26</v>
      </c>
      <c r="L28" s="36" t="s">
        <v>27</v>
      </c>
      <c r="M28" s="37" t="s">
        <v>28</v>
      </c>
    </row>
    <row r="29" spans="2:17" x14ac:dyDescent="0.25">
      <c r="B29" s="38">
        <v>1</v>
      </c>
      <c r="C29" s="39">
        <f ca="1">+OFFSET(Summary!B$9,Summary!B29,0)</f>
        <v>1</v>
      </c>
      <c r="D29" s="39" t="str">
        <f ca="1">+OFFSET(Summary!B$9,Summary!C29,1)</f>
        <v>Runner 1</v>
      </c>
      <c r="E29" s="77">
        <f>E8</f>
        <v>0.29166666666666669</v>
      </c>
      <c r="F29" s="40">
        <f ca="1">+E30</f>
        <v>0.29166666666666669</v>
      </c>
      <c r="G29" s="41">
        <f ca="1">+M29*OFFSET(Summary!B$9,Summary!C29,4)</f>
        <v>0</v>
      </c>
      <c r="H29" s="32"/>
      <c r="I29" s="81">
        <v>5.1398359999999998</v>
      </c>
      <c r="J29" s="24">
        <v>205.92645184105638</v>
      </c>
      <c r="K29" s="24">
        <v>-165.56780309224132</v>
      </c>
      <c r="L29" s="42">
        <f>+J29+K29</f>
        <v>40.358648748815057</v>
      </c>
      <c r="M29" s="43">
        <f>+I29+J29/P30+K29/Q30</f>
        <v>5.2629785502949353</v>
      </c>
      <c r="P29" s="29" t="s">
        <v>34</v>
      </c>
      <c r="Q29" s="29" t="s">
        <v>35</v>
      </c>
    </row>
    <row r="30" spans="2:17" x14ac:dyDescent="0.25">
      <c r="B30" s="38">
        <v>2</v>
      </c>
      <c r="C30" s="39">
        <f ca="1">+OFFSET(Summary!B$9,Summary!B30,0)</f>
        <v>2</v>
      </c>
      <c r="D30" s="39" t="str">
        <f ca="1">+OFFSET(Summary!B$9,Summary!C30,1)</f>
        <v>Runner 2</v>
      </c>
      <c r="E30" s="40">
        <f ca="1">+E29+G29</f>
        <v>0.29166666666666669</v>
      </c>
      <c r="F30" s="40">
        <f t="shared" ref="F30:F63" ca="1" si="2">+E31</f>
        <v>0.29166666666666669</v>
      </c>
      <c r="G30" s="41">
        <f ca="1">+M30*OFFSET(Summary!B$9,Summary!C30,4)</f>
        <v>0</v>
      </c>
      <c r="H30" s="32"/>
      <c r="I30" s="81">
        <v>2.285142</v>
      </c>
      <c r="J30" s="24">
        <v>128.58076900000003</v>
      </c>
      <c r="K30" s="24">
        <v>-34.904961000000007</v>
      </c>
      <c r="L30" s="42">
        <f t="shared" ref="L30:L64" si="3">+J30+K30</f>
        <v>93.675808000000018</v>
      </c>
      <c r="M30" s="43">
        <f t="shared" ref="M30:M64" si="4">+I30+J30/1000+K30/2000</f>
        <v>2.3962702885000002</v>
      </c>
      <c r="P30" s="44">
        <v>1000</v>
      </c>
      <c r="Q30" s="44">
        <v>2000</v>
      </c>
    </row>
    <row r="31" spans="2:17" x14ac:dyDescent="0.25">
      <c r="B31" s="38">
        <v>3</v>
      </c>
      <c r="C31" s="39">
        <f ca="1">+OFFSET(Summary!B$9,Summary!B31,0)</f>
        <v>3</v>
      </c>
      <c r="D31" s="39" t="str">
        <f ca="1">+OFFSET(Summary!B$9,Summary!C31,1)</f>
        <v>Runner 3</v>
      </c>
      <c r="E31" s="40">
        <f ca="1">+E30+G30</f>
        <v>0.29166666666666669</v>
      </c>
      <c r="F31" s="40">
        <f t="shared" ca="1" si="2"/>
        <v>0.29166666666666669</v>
      </c>
      <c r="G31" s="41">
        <f ca="1">+M31*OFFSET(Summary!B$9,Summary!C31,4)</f>
        <v>0</v>
      </c>
      <c r="H31" s="32"/>
      <c r="I31" s="81">
        <v>6.2657939999999996</v>
      </c>
      <c r="J31" s="24">
        <v>181.18249200000002</v>
      </c>
      <c r="K31" s="24">
        <v>-234.87208899999999</v>
      </c>
      <c r="L31" s="42">
        <f t="shared" si="3"/>
        <v>-53.689596999999964</v>
      </c>
      <c r="M31" s="43">
        <f t="shared" si="4"/>
        <v>6.3295404474999994</v>
      </c>
      <c r="Q31" s="29" t="s">
        <v>32</v>
      </c>
    </row>
    <row r="32" spans="2:17" x14ac:dyDescent="0.25">
      <c r="B32" s="38">
        <v>4</v>
      </c>
      <c r="C32" s="39">
        <f ca="1">+OFFSET(Summary!B$9,Summary!B32,0)</f>
        <v>4</v>
      </c>
      <c r="D32" s="39" t="str">
        <f ca="1">+OFFSET(Summary!B$9,Summary!C32,1)</f>
        <v>Runner 4</v>
      </c>
      <c r="E32" s="40">
        <f ca="1">+E31+G31</f>
        <v>0.29166666666666669</v>
      </c>
      <c r="F32" s="40">
        <f t="shared" ca="1" si="2"/>
        <v>0.29166666666666669</v>
      </c>
      <c r="G32" s="41">
        <f ca="1">+M32*OFFSET(Summary!B$9,Summary!C32,4)</f>
        <v>0</v>
      </c>
      <c r="H32" s="32"/>
      <c r="I32" s="81">
        <v>6.1906920000000003</v>
      </c>
      <c r="J32" s="24">
        <v>366.52722900000009</v>
      </c>
      <c r="K32" s="24">
        <v>-364.56331499999987</v>
      </c>
      <c r="L32" s="42">
        <f t="shared" si="3"/>
        <v>1.9639140000002158</v>
      </c>
      <c r="M32" s="43">
        <f t="shared" si="4"/>
        <v>6.3749375715000003</v>
      </c>
      <c r="P32" s="29" t="s">
        <v>30</v>
      </c>
      <c r="Q32" s="45">
        <v>0</v>
      </c>
    </row>
    <row r="33" spans="2:17" x14ac:dyDescent="0.25">
      <c r="B33" s="38">
        <v>5</v>
      </c>
      <c r="C33" s="39">
        <f ca="1">+OFFSET(Summary!B$9,Summary!B33,0)</f>
        <v>5</v>
      </c>
      <c r="D33" s="39" t="str">
        <f ca="1">+OFFSET(Summary!B$9,Summary!C33,1)</f>
        <v>Runner 5</v>
      </c>
      <c r="E33" s="40">
        <f t="shared" ref="E33:E64" ca="1" si="5">+E32+G32</f>
        <v>0.29166666666666669</v>
      </c>
      <c r="F33" s="40">
        <f t="shared" ca="1" si="2"/>
        <v>0.29166666666666669</v>
      </c>
      <c r="G33" s="41">
        <f ca="1">+M33*OFFSET(Summary!B$9,Summary!C33,4)</f>
        <v>0</v>
      </c>
      <c r="H33" s="32"/>
      <c r="I33" s="81">
        <v>5.3906590000000003</v>
      </c>
      <c r="J33" s="24">
        <v>88.302297271490232</v>
      </c>
      <c r="K33" s="24">
        <v>-158.21632920742047</v>
      </c>
      <c r="L33" s="42">
        <f>+J33+K33</f>
        <v>-69.91403193593024</v>
      </c>
      <c r="M33" s="43">
        <f t="shared" si="4"/>
        <v>5.399853132667781</v>
      </c>
      <c r="P33" s="29" t="s">
        <v>31</v>
      </c>
      <c r="Q33" s="45">
        <v>-0.05</v>
      </c>
    </row>
    <row r="34" spans="2:17" x14ac:dyDescent="0.25">
      <c r="B34" s="38">
        <v>6</v>
      </c>
      <c r="C34" s="39">
        <f ca="1">+OFFSET(Summary!B$9,Summary!B34,0)</f>
        <v>6</v>
      </c>
      <c r="D34" s="39" t="str">
        <f ca="1">+OFFSET(Summary!B$9,Summary!C34,1)</f>
        <v>Runner 6</v>
      </c>
      <c r="E34" s="40">
        <f t="shared" ca="1" si="5"/>
        <v>0.29166666666666669</v>
      </c>
      <c r="F34" s="40">
        <f t="shared" ca="1" si="2"/>
        <v>0.29166666666666669</v>
      </c>
      <c r="G34" s="41">
        <f ca="1">+M34*OFFSET(Summary!B$9,Summary!C34,4)</f>
        <v>0</v>
      </c>
      <c r="H34" s="32"/>
      <c r="I34" s="81">
        <v>4.1566520000000002</v>
      </c>
      <c r="J34" s="24">
        <v>68.711901001244868</v>
      </c>
      <c r="K34" s="24">
        <v>-72.426445824653044</v>
      </c>
      <c r="L34" s="42">
        <f t="shared" si="3"/>
        <v>-3.7145448234081755</v>
      </c>
      <c r="M34" s="43">
        <f t="shared" si="4"/>
        <v>4.1891506780889181</v>
      </c>
      <c r="P34" s="29" t="s">
        <v>33</v>
      </c>
      <c r="Q34" s="45">
        <v>0.15</v>
      </c>
    </row>
    <row r="35" spans="2:17" x14ac:dyDescent="0.25">
      <c r="B35" s="38">
        <v>7</v>
      </c>
      <c r="C35" s="39">
        <f ca="1">+OFFSET(Summary!B$9,Summary!B35,0)</f>
        <v>7</v>
      </c>
      <c r="D35" s="39" t="str">
        <f ca="1">+OFFSET(Summary!B$9,Summary!C35,1)</f>
        <v>Runner 7</v>
      </c>
      <c r="E35" s="40">
        <f t="shared" ca="1" si="5"/>
        <v>0.29166666666666669</v>
      </c>
      <c r="F35" s="40">
        <f t="shared" ca="1" si="2"/>
        <v>0.29166666666666669</v>
      </c>
      <c r="G35" s="41">
        <f ca="1">+M35*OFFSET(Summary!B$9,Summary!C35,4)</f>
        <v>0</v>
      </c>
      <c r="H35" s="32"/>
      <c r="I35" s="81">
        <v>9.7964559999999992</v>
      </c>
      <c r="J35" s="24">
        <v>406.37295795774469</v>
      </c>
      <c r="K35" s="24">
        <v>-364.03229527997979</v>
      </c>
      <c r="L35" s="42">
        <f t="shared" si="3"/>
        <v>42.340662677764897</v>
      </c>
      <c r="M35" s="43">
        <f t="shared" si="4"/>
        <v>10.020812810317754</v>
      </c>
    </row>
    <row r="36" spans="2:17" x14ac:dyDescent="0.25">
      <c r="B36" s="38">
        <v>8</v>
      </c>
      <c r="C36" s="39">
        <f ca="1">+OFFSET(Summary!B$9,Summary!B36,0)</f>
        <v>8</v>
      </c>
      <c r="D36" s="39" t="str">
        <f ca="1">+OFFSET(Summary!B$9,Summary!C36,1)</f>
        <v>Runner 8</v>
      </c>
      <c r="E36" s="40">
        <f t="shared" ca="1" si="5"/>
        <v>0.29166666666666669</v>
      </c>
      <c r="F36" s="40">
        <f t="shared" ca="1" si="2"/>
        <v>0.29166666666666669</v>
      </c>
      <c r="G36" s="41">
        <f ca="1">+M36*OFFSET(Summary!B$9,Summary!C36,4)</f>
        <v>0</v>
      </c>
      <c r="H36" s="32"/>
      <c r="I36" s="81">
        <v>8.1360279999999996</v>
      </c>
      <c r="J36" s="24">
        <v>396.37022000000007</v>
      </c>
      <c r="K36" s="24">
        <v>-325.54461200000003</v>
      </c>
      <c r="L36" s="42">
        <f t="shared" si="3"/>
        <v>70.825608000000045</v>
      </c>
      <c r="M36" s="43">
        <f t="shared" si="4"/>
        <v>8.3696259139999984</v>
      </c>
    </row>
    <row r="37" spans="2:17" x14ac:dyDescent="0.25">
      <c r="B37" s="38">
        <v>9</v>
      </c>
      <c r="C37" s="39">
        <f ca="1">+OFFSET(Summary!B$9,Summary!B37,0)</f>
        <v>9</v>
      </c>
      <c r="D37" s="39" t="str">
        <f ca="1">+OFFSET(Summary!B$9,Summary!C37,1)</f>
        <v>Runner 9</v>
      </c>
      <c r="E37" s="40">
        <f t="shared" ca="1" si="5"/>
        <v>0.29166666666666669</v>
      </c>
      <c r="F37" s="40">
        <f t="shared" ca="1" si="2"/>
        <v>0.29166666666666669</v>
      </c>
      <c r="G37" s="41">
        <f ca="1">+M37*OFFSET(Summary!B$9,Summary!C37,4)</f>
        <v>0</v>
      </c>
      <c r="H37" s="32"/>
      <c r="I37" s="81">
        <v>3.5924930000000002</v>
      </c>
      <c r="J37" s="24">
        <v>157.08193500000004</v>
      </c>
      <c r="K37" s="24">
        <v>-279.50551200000001</v>
      </c>
      <c r="L37" s="42">
        <f t="shared" si="3"/>
        <v>-122.42357699999997</v>
      </c>
      <c r="M37" s="43">
        <f t="shared" si="4"/>
        <v>3.609822179</v>
      </c>
      <c r="P37" s="29" t="s">
        <v>36</v>
      </c>
      <c r="Q37" s="46">
        <v>41383.770833333336</v>
      </c>
    </row>
    <row r="38" spans="2:17" x14ac:dyDescent="0.25">
      <c r="B38" s="38">
        <v>10</v>
      </c>
      <c r="C38" s="39">
        <f ca="1">+OFFSET(Summary!B$9,Summary!B38,0)</f>
        <v>10</v>
      </c>
      <c r="D38" s="39" t="str">
        <f ca="1">+OFFSET(Summary!B$9,Summary!C38,1)</f>
        <v>Runner 10</v>
      </c>
      <c r="E38" s="40">
        <f t="shared" ca="1" si="5"/>
        <v>0.29166666666666669</v>
      </c>
      <c r="F38" s="40">
        <f t="shared" ca="1" si="2"/>
        <v>0.29166666666666669</v>
      </c>
      <c r="G38" s="41">
        <f ca="1">+M38*OFFSET(Summary!B$9,Summary!C38,4)</f>
        <v>0</v>
      </c>
      <c r="H38" s="32"/>
      <c r="I38" s="81">
        <v>12.760486999999999</v>
      </c>
      <c r="J38" s="24">
        <v>757.44238332808004</v>
      </c>
      <c r="K38" s="24">
        <v>-647.57237650358695</v>
      </c>
      <c r="L38" s="42">
        <f t="shared" si="3"/>
        <v>109.87000682449309</v>
      </c>
      <c r="M38" s="43">
        <f t="shared" si="4"/>
        <v>13.194143195076286</v>
      </c>
      <c r="P38" s="29" t="s">
        <v>36</v>
      </c>
      <c r="Q38" s="46">
        <v>41384.270833333336</v>
      </c>
    </row>
    <row r="39" spans="2:17" x14ac:dyDescent="0.25">
      <c r="B39" s="38">
        <v>11</v>
      </c>
      <c r="C39" s="39">
        <f ca="1">+OFFSET(Summary!B$9,Summary!B39,0)</f>
        <v>11</v>
      </c>
      <c r="D39" s="39" t="str">
        <f ca="1">+OFFSET(Summary!B$9,Summary!C39,1)</f>
        <v>Runner 11</v>
      </c>
      <c r="E39" s="40">
        <f t="shared" ca="1" si="5"/>
        <v>0.29166666666666669</v>
      </c>
      <c r="F39" s="40">
        <f t="shared" ca="1" si="2"/>
        <v>0.29166666666666669</v>
      </c>
      <c r="G39" s="41">
        <f ca="1">+M39*OFFSET(Summary!B$9,Summary!C39,4)</f>
        <v>0</v>
      </c>
      <c r="H39" s="32"/>
      <c r="I39" s="81">
        <v>4.5049669999999997</v>
      </c>
      <c r="J39" s="24">
        <v>197.5632220678329</v>
      </c>
      <c r="K39" s="24">
        <v>-299.90806626272155</v>
      </c>
      <c r="L39" s="42">
        <f t="shared" si="3"/>
        <v>-102.34484419488865</v>
      </c>
      <c r="M39" s="43">
        <f t="shared" si="4"/>
        <v>4.552576188936472</v>
      </c>
    </row>
    <row r="40" spans="2:17" x14ac:dyDescent="0.25">
      <c r="B40" s="38">
        <v>12</v>
      </c>
      <c r="C40" s="39">
        <f ca="1">+OFFSET(Summary!B$9,Summary!B40,0)</f>
        <v>12</v>
      </c>
      <c r="D40" s="39" t="str">
        <f ca="1">+OFFSET(Summary!B$9,Summary!C40,1)</f>
        <v>Runner 12</v>
      </c>
      <c r="E40" s="40">
        <f t="shared" ca="1" si="5"/>
        <v>0.29166666666666669</v>
      </c>
      <c r="F40" s="40">
        <f t="shared" ca="1" si="2"/>
        <v>0.29166666666666669</v>
      </c>
      <c r="G40" s="41">
        <f ca="1">+M40*OFFSET(Summary!B$9,Summary!C40,4)</f>
        <v>0</v>
      </c>
      <c r="H40" s="32"/>
      <c r="I40" s="81">
        <v>4.7692209999999999</v>
      </c>
      <c r="J40" s="24">
        <v>316.66717678529034</v>
      </c>
      <c r="K40" s="24">
        <v>-295.37812941581006</v>
      </c>
      <c r="L40" s="42">
        <f t="shared" si="3"/>
        <v>21.289047369480272</v>
      </c>
      <c r="M40" s="43">
        <f t="shared" si="4"/>
        <v>4.9381991120773847</v>
      </c>
    </row>
    <row r="41" spans="2:17" x14ac:dyDescent="0.25">
      <c r="B41" s="38">
        <v>13</v>
      </c>
      <c r="C41" s="39">
        <f ca="1">+OFFSET(Summary!B$9,Summary!B41-12,0)</f>
        <v>1</v>
      </c>
      <c r="D41" s="39" t="str">
        <f ca="1">+OFFSET(Summary!B$9,Summary!C41,1)</f>
        <v>Runner 1</v>
      </c>
      <c r="E41" s="40">
        <f t="shared" ca="1" si="5"/>
        <v>0.29166666666666669</v>
      </c>
      <c r="F41" s="40">
        <f t="shared" ca="1" si="2"/>
        <v>0.29166666666666669</v>
      </c>
      <c r="G41" s="41">
        <f ca="1">+M41*OFFSET(Summary!B$9,Summary!C41,4)*(1+$Q$33)</f>
        <v>0</v>
      </c>
      <c r="H41" s="32"/>
      <c r="I41" s="81">
        <v>5.2</v>
      </c>
      <c r="J41" s="24">
        <v>30</v>
      </c>
      <c r="K41" s="24">
        <v>-52</v>
      </c>
      <c r="L41" s="42">
        <f t="shared" si="3"/>
        <v>-22</v>
      </c>
      <c r="M41" s="43">
        <f t="shared" si="4"/>
        <v>5.2040000000000006</v>
      </c>
    </row>
    <row r="42" spans="2:17" x14ac:dyDescent="0.25">
      <c r="B42" s="38">
        <v>14</v>
      </c>
      <c r="C42" s="39">
        <f ca="1">+OFFSET(Summary!B$9,Summary!B42-12,0)</f>
        <v>2</v>
      </c>
      <c r="D42" s="39" t="str">
        <f ca="1">+OFFSET(Summary!B$9,Summary!C42,1)</f>
        <v>Runner 2</v>
      </c>
      <c r="E42" s="40">
        <f t="shared" ca="1" si="5"/>
        <v>0.29166666666666669</v>
      </c>
      <c r="F42" s="40">
        <f t="shared" ca="1" si="2"/>
        <v>0.29166666666666669</v>
      </c>
      <c r="G42" s="41">
        <f ca="1">+M42*OFFSET(Summary!B$9,Summary!C42,4)*(1+$Q$33)</f>
        <v>0</v>
      </c>
      <c r="H42" s="32"/>
      <c r="I42" s="81">
        <v>5.4</v>
      </c>
      <c r="J42" s="24">
        <v>314</v>
      </c>
      <c r="K42" s="24">
        <v>-148</v>
      </c>
      <c r="L42" s="42">
        <f t="shared" si="3"/>
        <v>166</v>
      </c>
      <c r="M42" s="43">
        <f t="shared" si="4"/>
        <v>5.6400000000000006</v>
      </c>
    </row>
    <row r="43" spans="2:17" x14ac:dyDescent="0.25">
      <c r="B43" s="38">
        <v>15</v>
      </c>
      <c r="C43" s="39">
        <f ca="1">+OFFSET(Summary!B$9,Summary!B43-12,0)</f>
        <v>3</v>
      </c>
      <c r="D43" s="39" t="str">
        <f ca="1">+OFFSET(Summary!B$9,Summary!C43,1)</f>
        <v>Runner 3</v>
      </c>
      <c r="E43" s="40">
        <f t="shared" ca="1" si="5"/>
        <v>0.29166666666666669</v>
      </c>
      <c r="F43" s="40">
        <f t="shared" ca="1" si="2"/>
        <v>0.29166666666666669</v>
      </c>
      <c r="G43" s="41">
        <f ca="1">+M43*OFFSET(Summary!B$9,Summary!C43,4)*(1+$Q$33)</f>
        <v>0</v>
      </c>
      <c r="H43" s="32"/>
      <c r="I43" s="81">
        <v>3.9700920000000002</v>
      </c>
      <c r="J43" s="24">
        <v>77.937987186753304</v>
      </c>
      <c r="K43" s="24">
        <v>-140.38769118690632</v>
      </c>
      <c r="L43" s="42">
        <f t="shared" si="3"/>
        <v>-62.449704000153019</v>
      </c>
      <c r="M43" s="43">
        <f t="shared" si="4"/>
        <v>3.9778361415933001</v>
      </c>
    </row>
    <row r="44" spans="2:17" x14ac:dyDescent="0.25">
      <c r="B44" s="38">
        <v>16</v>
      </c>
      <c r="C44" s="39">
        <f ca="1">+OFFSET(Summary!B$9,Summary!B44-12,0)</f>
        <v>4</v>
      </c>
      <c r="D44" s="39" t="str">
        <f ca="1">+OFFSET(Summary!B$9,Summary!C44,1)</f>
        <v>Runner 4</v>
      </c>
      <c r="E44" s="40">
        <f t="shared" ca="1" si="5"/>
        <v>0.29166666666666669</v>
      </c>
      <c r="F44" s="40">
        <f t="shared" ca="1" si="2"/>
        <v>0.29166666666666669</v>
      </c>
      <c r="G44" s="41">
        <f ca="1">+M44*OFFSET(Summary!B$9,Summary!C44,4)*(1+$Q$33)</f>
        <v>0</v>
      </c>
      <c r="H44" s="32"/>
      <c r="I44" s="81">
        <v>4.0106320000000002</v>
      </c>
      <c r="J44" s="24">
        <v>122.75635260391292</v>
      </c>
      <c r="K44" s="24">
        <v>-184.07748400783552</v>
      </c>
      <c r="L44" s="42">
        <f t="shared" si="3"/>
        <v>-61.321131403922607</v>
      </c>
      <c r="M44" s="43">
        <f t="shared" si="4"/>
        <v>4.0413496105999958</v>
      </c>
    </row>
    <row r="45" spans="2:17" x14ac:dyDescent="0.25">
      <c r="B45" s="38">
        <v>17</v>
      </c>
      <c r="C45" s="39">
        <f ca="1">+OFFSET(Summary!B$9,Summary!B45-12,0)</f>
        <v>5</v>
      </c>
      <c r="D45" s="39" t="str">
        <f ca="1">+OFFSET(Summary!B$9,Summary!C45,1)</f>
        <v>Runner 5</v>
      </c>
      <c r="E45" s="40">
        <f t="shared" ca="1" si="5"/>
        <v>0.29166666666666669</v>
      </c>
      <c r="F45" s="40">
        <f t="shared" ca="1" si="2"/>
        <v>0.29166666666666669</v>
      </c>
      <c r="G45" s="41">
        <f ca="1">+M45*OFFSET(Summary!B$9,Summary!C45,4)*(1+$Q$33)</f>
        <v>0</v>
      </c>
      <c r="H45" s="32"/>
      <c r="I45" s="81">
        <v>5.2272489999999996</v>
      </c>
      <c r="J45" s="24">
        <v>225.11485177850739</v>
      </c>
      <c r="K45" s="24">
        <v>-242.0005953021051</v>
      </c>
      <c r="L45" s="42">
        <f t="shared" si="3"/>
        <v>-16.885743523597711</v>
      </c>
      <c r="M45" s="43">
        <f t="shared" si="4"/>
        <v>5.3313635541274547</v>
      </c>
    </row>
    <row r="46" spans="2:17" x14ac:dyDescent="0.25">
      <c r="B46" s="38">
        <v>18</v>
      </c>
      <c r="C46" s="39">
        <f ca="1">+OFFSET(Summary!B$9,Summary!B46-12,0)</f>
        <v>6</v>
      </c>
      <c r="D46" s="39" t="str">
        <f ca="1">+OFFSET(Summary!B$9,Summary!C46,1)</f>
        <v>Runner 6</v>
      </c>
      <c r="E46" s="40">
        <f t="shared" ca="1" si="5"/>
        <v>0.29166666666666669</v>
      </c>
      <c r="F46" s="40">
        <f t="shared" ca="1" si="2"/>
        <v>0.29166666666666669</v>
      </c>
      <c r="G46" s="41">
        <f ca="1">+M46*OFFSET(Summary!B$9,Summary!C46,4)*(1+$Q$33)</f>
        <v>0</v>
      </c>
      <c r="H46" s="32"/>
      <c r="I46" s="81">
        <v>5.5</v>
      </c>
      <c r="J46" s="24">
        <v>183</v>
      </c>
      <c r="K46" s="24">
        <v>-165.1339996369781</v>
      </c>
      <c r="L46" s="42">
        <f t="shared" si="3"/>
        <v>17.866000363021897</v>
      </c>
      <c r="M46" s="43">
        <f t="shared" si="4"/>
        <v>5.6004330001815106</v>
      </c>
    </row>
    <row r="47" spans="2:17" x14ac:dyDescent="0.25">
      <c r="B47" s="38">
        <v>19</v>
      </c>
      <c r="C47" s="39">
        <f ca="1">+OFFSET(Summary!B$9,Summary!B47-12,0)</f>
        <v>7</v>
      </c>
      <c r="D47" s="39" t="str">
        <f ca="1">+OFFSET(Summary!B$9,Summary!C47,1)</f>
        <v>Runner 7</v>
      </c>
      <c r="E47" s="40">
        <f t="shared" ca="1" si="5"/>
        <v>0.29166666666666669</v>
      </c>
      <c r="F47" s="40">
        <f t="shared" ca="1" si="2"/>
        <v>0.29166666666666669</v>
      </c>
      <c r="G47" s="41">
        <f ca="1">+M47*OFFSET(Summary!B$9,Summary!C47,4)*(1+$Q$33)</f>
        <v>0</v>
      </c>
      <c r="H47" s="32"/>
      <c r="I47" s="81">
        <v>5.4</v>
      </c>
      <c r="J47" s="24">
        <v>180</v>
      </c>
      <c r="K47" s="24">
        <v>-180</v>
      </c>
      <c r="L47" s="42">
        <f t="shared" si="3"/>
        <v>0</v>
      </c>
      <c r="M47" s="43">
        <f t="shared" si="4"/>
        <v>5.49</v>
      </c>
    </row>
    <row r="48" spans="2:17" x14ac:dyDescent="0.25">
      <c r="B48" s="38">
        <v>20</v>
      </c>
      <c r="C48" s="39">
        <f ca="1">+OFFSET(Summary!B$9,Summary!B48-12,0)</f>
        <v>8</v>
      </c>
      <c r="D48" s="39" t="str">
        <f ca="1">+OFFSET(Summary!B$9,Summary!C48,1)</f>
        <v>Runner 8</v>
      </c>
      <c r="E48" s="40">
        <f t="shared" ca="1" si="5"/>
        <v>0.29166666666666669</v>
      </c>
      <c r="F48" s="40">
        <f t="shared" ca="1" si="2"/>
        <v>0.29166666666666669</v>
      </c>
      <c r="G48" s="41">
        <f ca="1">+M48*OFFSET(Summary!B$9,Summary!C48,4)*(1+$Q$33)</f>
        <v>0</v>
      </c>
      <c r="H48" s="32"/>
      <c r="I48" s="81">
        <v>5.6005529999999997</v>
      </c>
      <c r="J48" s="24">
        <v>224.45545299625394</v>
      </c>
      <c r="K48" s="24">
        <v>-210.20063043308261</v>
      </c>
      <c r="L48" s="42">
        <f t="shared" si="3"/>
        <v>14.254822563171331</v>
      </c>
      <c r="M48" s="43">
        <f t="shared" si="4"/>
        <v>5.7199081377797123</v>
      </c>
    </row>
    <row r="49" spans="2:13" x14ac:dyDescent="0.25">
      <c r="B49" s="38">
        <v>21</v>
      </c>
      <c r="C49" s="39">
        <f ca="1">+OFFSET(Summary!B$9,Summary!B49-12,0)</f>
        <v>9</v>
      </c>
      <c r="D49" s="39" t="str">
        <f ca="1">+OFFSET(Summary!B$9,Summary!C49,1)</f>
        <v>Runner 9</v>
      </c>
      <c r="E49" s="40">
        <f t="shared" ca="1" si="5"/>
        <v>0.29166666666666669</v>
      </c>
      <c r="F49" s="40">
        <f t="shared" ca="1" si="2"/>
        <v>0.29166666666666669</v>
      </c>
      <c r="G49" s="41">
        <f ca="1">+M49*OFFSET(Summary!B$9,Summary!C49,4)*(1+$Q$33)</f>
        <v>0</v>
      </c>
      <c r="H49" s="32"/>
      <c r="I49" s="81">
        <v>5.6361020000000002</v>
      </c>
      <c r="J49" s="24">
        <v>205.07186667776114</v>
      </c>
      <c r="K49" s="24">
        <v>-182.74727026700975</v>
      </c>
      <c r="L49" s="42">
        <f t="shared" si="3"/>
        <v>22.324596410751383</v>
      </c>
      <c r="M49" s="43">
        <f t="shared" si="4"/>
        <v>5.7498002315442562</v>
      </c>
    </row>
    <row r="50" spans="2:13" x14ac:dyDescent="0.25">
      <c r="B50" s="38">
        <v>22</v>
      </c>
      <c r="C50" s="39">
        <f ca="1">+OFFSET(Summary!B$9,Summary!B50-12,0)</f>
        <v>10</v>
      </c>
      <c r="D50" s="39" t="str">
        <f ca="1">+OFFSET(Summary!B$9,Summary!C50,1)</f>
        <v>Runner 10</v>
      </c>
      <c r="E50" s="40">
        <f t="shared" ca="1" si="5"/>
        <v>0.29166666666666669</v>
      </c>
      <c r="F50" s="40">
        <f t="shared" ca="1" si="2"/>
        <v>0.29166666666666669</v>
      </c>
      <c r="G50" s="41">
        <f ca="1">+M50*OFFSET(Summary!B$9,Summary!C50,4)*(1+$Q$33)</f>
        <v>0</v>
      </c>
      <c r="H50" s="32"/>
      <c r="I50" s="81">
        <v>3.7203819999999999</v>
      </c>
      <c r="J50" s="24">
        <v>111.63308091878893</v>
      </c>
      <c r="K50" s="24">
        <v>-178.86829855489731</v>
      </c>
      <c r="L50" s="42">
        <f t="shared" si="3"/>
        <v>-67.235217636108374</v>
      </c>
      <c r="M50" s="43">
        <f t="shared" si="4"/>
        <v>3.7425809316413399</v>
      </c>
    </row>
    <row r="51" spans="2:13" x14ac:dyDescent="0.25">
      <c r="B51" s="38">
        <v>23</v>
      </c>
      <c r="C51" s="39">
        <f ca="1">+OFFSET(Summary!B$9,Summary!B51-12,0)</f>
        <v>11</v>
      </c>
      <c r="D51" s="39" t="str">
        <f ca="1">+OFFSET(Summary!B$9,Summary!C51,1)</f>
        <v>Runner 11</v>
      </c>
      <c r="E51" s="40">
        <f t="shared" ca="1" si="5"/>
        <v>0.29166666666666669</v>
      </c>
      <c r="F51" s="40">
        <f t="shared" ca="1" si="2"/>
        <v>0.29166666666666669</v>
      </c>
      <c r="G51" s="41">
        <f ca="1">+M51*OFFSET(Summary!B$9,Summary!C51,4)*(1+$Q$33)</f>
        <v>0</v>
      </c>
      <c r="H51" s="32"/>
      <c r="I51" s="81">
        <v>2.389583</v>
      </c>
      <c r="J51" s="24">
        <v>45.784872970044731</v>
      </c>
      <c r="K51" s="24">
        <v>-55.480481169164328</v>
      </c>
      <c r="L51" s="42">
        <f t="shared" si="3"/>
        <v>-9.6956081991195973</v>
      </c>
      <c r="M51" s="43">
        <f t="shared" si="4"/>
        <v>2.4076276323854624</v>
      </c>
    </row>
    <row r="52" spans="2:13" x14ac:dyDescent="0.25">
      <c r="B52" s="38">
        <v>24</v>
      </c>
      <c r="C52" s="39">
        <f ca="1">+OFFSET(Summary!B$9,Summary!B52-12,0)</f>
        <v>12</v>
      </c>
      <c r="D52" s="39" t="str">
        <f ca="1">+OFFSET(Summary!B$9,Summary!C52,1)</f>
        <v>Runner 12</v>
      </c>
      <c r="E52" s="40">
        <f t="shared" ca="1" si="5"/>
        <v>0.29166666666666669</v>
      </c>
      <c r="F52" s="40">
        <f t="shared" ca="1" si="2"/>
        <v>0.29166666666666669</v>
      </c>
      <c r="G52" s="41">
        <f ca="1">+M52*OFFSET(Summary!B$9,Summary!C52,4)*(1+$Q$33)</f>
        <v>0</v>
      </c>
      <c r="H52" s="32"/>
      <c r="I52" s="81">
        <v>3.1131039999999999</v>
      </c>
      <c r="J52" s="24">
        <v>102.29462287545226</v>
      </c>
      <c r="K52" s="24">
        <v>-61.862797445535861</v>
      </c>
      <c r="L52" s="42">
        <f t="shared" si="3"/>
        <v>40.431825429916401</v>
      </c>
      <c r="M52" s="43">
        <f t="shared" si="4"/>
        <v>3.1844672241526841</v>
      </c>
    </row>
    <row r="53" spans="2:13" x14ac:dyDescent="0.25">
      <c r="B53" s="38">
        <v>25</v>
      </c>
      <c r="C53" s="39">
        <f ca="1">+OFFSET(Summary!B$9,Summary!B53-24,0)</f>
        <v>1</v>
      </c>
      <c r="D53" s="39" t="str">
        <f ca="1">+OFFSET(Summary!B$9,Summary!C53,1)</f>
        <v>Runner 1</v>
      </c>
      <c r="E53" s="40">
        <f t="shared" ca="1" si="5"/>
        <v>0.29166666666666669</v>
      </c>
      <c r="F53" s="40">
        <f t="shared" ca="1" si="2"/>
        <v>0.29166666666666669</v>
      </c>
      <c r="G53" s="41">
        <f ca="1">+M53*OFFSET(Summary!B$9,Summary!C53,4)*(1+$Q$34)</f>
        <v>0</v>
      </c>
      <c r="H53" s="32"/>
      <c r="I53" s="81">
        <v>3.3998170000000001</v>
      </c>
      <c r="J53" s="24">
        <v>93.701331217765798</v>
      </c>
      <c r="K53" s="24">
        <v>-82.355091299056994</v>
      </c>
      <c r="L53" s="42">
        <f t="shared" si="3"/>
        <v>11.346239918708804</v>
      </c>
      <c r="M53" s="43">
        <f t="shared" si="4"/>
        <v>3.4523407855682375</v>
      </c>
    </row>
    <row r="54" spans="2:13" x14ac:dyDescent="0.25">
      <c r="B54" s="38">
        <v>26</v>
      </c>
      <c r="C54" s="39">
        <f ca="1">+OFFSET(Summary!B$9,Summary!B54-24,0)</f>
        <v>2</v>
      </c>
      <c r="D54" s="39" t="str">
        <f ca="1">+OFFSET(Summary!B$9,Summary!C54,1)</f>
        <v>Runner 2</v>
      </c>
      <c r="E54" s="40">
        <f t="shared" ca="1" si="5"/>
        <v>0.29166666666666669</v>
      </c>
      <c r="F54" s="40">
        <f t="shared" ca="1" si="2"/>
        <v>0.29166666666666669</v>
      </c>
      <c r="G54" s="41">
        <f ca="1">+M54*OFFSET(Summary!B$9,Summary!C54,4)*(1+$Q$34)</f>
        <v>0</v>
      </c>
      <c r="H54" s="32"/>
      <c r="I54" s="81">
        <v>4.8028300000000002</v>
      </c>
      <c r="J54" s="24">
        <v>211.60011399999996</v>
      </c>
      <c r="K54" s="24">
        <v>-171.239799</v>
      </c>
      <c r="L54" s="42">
        <f t="shared" si="3"/>
        <v>40.360314999999957</v>
      </c>
      <c r="M54" s="43">
        <f t="shared" si="4"/>
        <v>4.9288102145000003</v>
      </c>
    </row>
    <row r="55" spans="2:13" x14ac:dyDescent="0.25">
      <c r="B55" s="38">
        <v>27</v>
      </c>
      <c r="C55" s="39">
        <f ca="1">+OFFSET(Summary!B$9,Summary!B55-24,0)</f>
        <v>3</v>
      </c>
      <c r="D55" s="39" t="str">
        <f ca="1">+OFFSET(Summary!B$9,Summary!C55,1)</f>
        <v>Runner 3</v>
      </c>
      <c r="E55" s="40">
        <f t="shared" ca="1" si="5"/>
        <v>0.29166666666666669</v>
      </c>
      <c r="F55" s="40">
        <f t="shared" ca="1" si="2"/>
        <v>0.29166666666666669</v>
      </c>
      <c r="G55" s="41">
        <f ca="1">+M55*OFFSET(Summary!B$9,Summary!C55,4)*(1+$Q$34)</f>
        <v>0</v>
      </c>
      <c r="H55" s="32"/>
      <c r="I55" s="81">
        <v>9.3807120000000008</v>
      </c>
      <c r="J55" s="24">
        <v>335.50816899999995</v>
      </c>
      <c r="K55" s="24">
        <v>-337.101427</v>
      </c>
      <c r="L55" s="42">
        <f t="shared" si="3"/>
        <v>-1.5932580000000485</v>
      </c>
      <c r="M55" s="43">
        <f t="shared" si="4"/>
        <v>9.5476694555000012</v>
      </c>
    </row>
    <row r="56" spans="2:13" x14ac:dyDescent="0.25">
      <c r="B56" s="38">
        <v>28</v>
      </c>
      <c r="C56" s="39">
        <f ca="1">+OFFSET(Summary!B$9,Summary!B56-24,0)</f>
        <v>4</v>
      </c>
      <c r="D56" s="39" t="str">
        <f ca="1">+OFFSET(Summary!B$9,Summary!C56,1)</f>
        <v>Runner 4</v>
      </c>
      <c r="E56" s="40">
        <f t="shared" ca="1" si="5"/>
        <v>0.29166666666666669</v>
      </c>
      <c r="F56" s="40">
        <f t="shared" ca="1" si="2"/>
        <v>0.29166666666666669</v>
      </c>
      <c r="G56" s="41">
        <f ca="1">+M56*OFFSET(Summary!B$9,Summary!C56,4)*(1+$Q$34)</f>
        <v>0</v>
      </c>
      <c r="H56" s="32"/>
      <c r="I56" s="81">
        <v>5.5920129999999997</v>
      </c>
      <c r="J56" s="24">
        <v>123.16246800000002</v>
      </c>
      <c r="K56" s="24">
        <v>-212.71479199999999</v>
      </c>
      <c r="L56" s="42">
        <f t="shared" si="3"/>
        <v>-89.55232399999997</v>
      </c>
      <c r="M56" s="43">
        <f t="shared" si="4"/>
        <v>5.608818072</v>
      </c>
    </row>
    <row r="57" spans="2:13" x14ac:dyDescent="0.25">
      <c r="B57" s="38">
        <v>29</v>
      </c>
      <c r="C57" s="39">
        <f ca="1">+OFFSET(Summary!B$9,Summary!B57-24,0)</f>
        <v>5</v>
      </c>
      <c r="D57" s="39" t="str">
        <f ca="1">+OFFSET(Summary!B$9,Summary!C57,1)</f>
        <v>Runner 5</v>
      </c>
      <c r="E57" s="40">
        <f t="shared" ca="1" si="5"/>
        <v>0.29166666666666669</v>
      </c>
      <c r="F57" s="40">
        <f t="shared" ca="1" si="2"/>
        <v>0.29166666666666669</v>
      </c>
      <c r="G57" s="41">
        <f ca="1">+M57*OFFSET(Summary!B$9,Summary!C57,4)*(1+$Q$34)</f>
        <v>0</v>
      </c>
      <c r="H57" s="32"/>
      <c r="I57" s="81">
        <v>3.4604430000000002</v>
      </c>
      <c r="J57" s="24">
        <v>95.043451606512065</v>
      </c>
      <c r="K57" s="24">
        <v>-78.286074748516057</v>
      </c>
      <c r="L57" s="42">
        <f t="shared" si="3"/>
        <v>16.757376857996007</v>
      </c>
      <c r="M57" s="43">
        <f t="shared" si="4"/>
        <v>3.5163434142322543</v>
      </c>
    </row>
    <row r="58" spans="2:13" x14ac:dyDescent="0.25">
      <c r="B58" s="38">
        <v>30</v>
      </c>
      <c r="C58" s="39">
        <f ca="1">+OFFSET(Summary!B$9,Summary!B58-24,0)</f>
        <v>6</v>
      </c>
      <c r="D58" s="39" t="str">
        <f ca="1">+OFFSET(Summary!B$9,Summary!C58,1)</f>
        <v>Runner 6</v>
      </c>
      <c r="E58" s="40">
        <f t="shared" ca="1" si="5"/>
        <v>0.29166666666666669</v>
      </c>
      <c r="F58" s="40">
        <f t="shared" ca="1" si="2"/>
        <v>0.29166666666666669</v>
      </c>
      <c r="G58" s="41">
        <f ca="1">+M58*OFFSET(Summary!B$9,Summary!C58,4)*(1+$Q$34)</f>
        <v>0</v>
      </c>
      <c r="H58" s="32"/>
      <c r="I58" s="81">
        <v>3.142598</v>
      </c>
      <c r="J58" s="24">
        <v>79.856154916763202</v>
      </c>
      <c r="K58" s="24">
        <v>-51.337341821838294</v>
      </c>
      <c r="L58" s="42">
        <f t="shared" si="3"/>
        <v>28.518813094924909</v>
      </c>
      <c r="M58" s="43">
        <f t="shared" si="4"/>
        <v>3.1967854840058441</v>
      </c>
    </row>
    <row r="59" spans="2:13" x14ac:dyDescent="0.25">
      <c r="B59" s="38">
        <v>31</v>
      </c>
      <c r="C59" s="39">
        <f ca="1">+OFFSET(Summary!B$9,Summary!B59-24,0)</f>
        <v>7</v>
      </c>
      <c r="D59" s="39" t="str">
        <f ca="1">+OFFSET(Summary!B$9,Summary!C59,1)</f>
        <v>Runner 7</v>
      </c>
      <c r="E59" s="40">
        <f t="shared" ca="1" si="5"/>
        <v>0.29166666666666669</v>
      </c>
      <c r="F59" s="40">
        <f t="shared" ca="1" si="2"/>
        <v>0.29166666666666669</v>
      </c>
      <c r="G59" s="41">
        <f ca="1">+M59*OFFSET(Summary!B$9,Summary!C59,4)*(1+$Q$34)</f>
        <v>0</v>
      </c>
      <c r="H59" s="32"/>
      <c r="I59" s="81">
        <v>6.3213780000000002</v>
      </c>
      <c r="J59" s="24">
        <v>191.59383600000001</v>
      </c>
      <c r="K59" s="24">
        <v>-185.57440600000001</v>
      </c>
      <c r="L59" s="42">
        <f t="shared" si="3"/>
        <v>6.0194299999999998</v>
      </c>
      <c r="M59" s="43">
        <f t="shared" si="4"/>
        <v>6.4201846329999999</v>
      </c>
    </row>
    <row r="60" spans="2:13" x14ac:dyDescent="0.25">
      <c r="B60" s="38">
        <v>32</v>
      </c>
      <c r="C60" s="39">
        <f ca="1">+OFFSET(Summary!B$9,Summary!B60-24,0)</f>
        <v>8</v>
      </c>
      <c r="D60" s="39" t="str">
        <f ca="1">+OFFSET(Summary!B$9,Summary!C60,1)</f>
        <v>Runner 8</v>
      </c>
      <c r="E60" s="40">
        <f t="shared" ca="1" si="5"/>
        <v>0.29166666666666669</v>
      </c>
      <c r="F60" s="40">
        <f t="shared" ca="1" si="2"/>
        <v>0.29166666666666669</v>
      </c>
      <c r="G60" s="41">
        <f ca="1">+M60*OFFSET(Summary!B$9,Summary!C60,4)*(1+$Q$34)</f>
        <v>0</v>
      </c>
      <c r="H60" s="32"/>
      <c r="I60" s="81">
        <v>2.2713749999999999</v>
      </c>
      <c r="J60" s="24">
        <v>113.14907500000001</v>
      </c>
      <c r="K60" s="24">
        <v>-142.82653300000004</v>
      </c>
      <c r="L60" s="42">
        <f t="shared" si="3"/>
        <v>-29.67745800000003</v>
      </c>
      <c r="M60" s="43">
        <f t="shared" si="4"/>
        <v>2.3131108084999998</v>
      </c>
    </row>
    <row r="61" spans="2:13" x14ac:dyDescent="0.25">
      <c r="B61" s="38">
        <v>33</v>
      </c>
      <c r="C61" s="39">
        <f ca="1">+OFFSET(Summary!B$9,Summary!B61-24,0)</f>
        <v>9</v>
      </c>
      <c r="D61" s="39" t="str">
        <f ca="1">+OFFSET(Summary!B$9,Summary!C61,1)</f>
        <v>Runner 9</v>
      </c>
      <c r="E61" s="40">
        <f t="shared" ca="1" si="5"/>
        <v>0.29166666666666669</v>
      </c>
      <c r="F61" s="40">
        <f t="shared" ca="1" si="2"/>
        <v>0.29166666666666669</v>
      </c>
      <c r="G61" s="41">
        <f ca="1">+M61*OFFSET(Summary!B$9,Summary!C61,4)*(1+$Q$34)</f>
        <v>0</v>
      </c>
      <c r="H61" s="32"/>
      <c r="I61" s="81">
        <v>9</v>
      </c>
      <c r="J61" s="82">
        <v>525</v>
      </c>
      <c r="K61" s="82">
        <v>-549</v>
      </c>
      <c r="L61" s="42">
        <f t="shared" si="3"/>
        <v>-24</v>
      </c>
      <c r="M61" s="43">
        <f t="shared" si="4"/>
        <v>9.2505000000000006</v>
      </c>
    </row>
    <row r="62" spans="2:13" x14ac:dyDescent="0.25">
      <c r="B62" s="38">
        <v>34</v>
      </c>
      <c r="C62" s="39">
        <f ca="1">+OFFSET(Summary!B$9,Summary!B62-24,0)</f>
        <v>10</v>
      </c>
      <c r="D62" s="39" t="str">
        <f ca="1">+OFFSET(Summary!B$9,Summary!C62,1)</f>
        <v>Runner 10</v>
      </c>
      <c r="E62" s="40">
        <f t="shared" ca="1" si="5"/>
        <v>0.29166666666666669</v>
      </c>
      <c r="F62" s="40">
        <f t="shared" ca="1" si="2"/>
        <v>0.29166666666666669</v>
      </c>
      <c r="G62" s="41">
        <f ca="1">+M62*OFFSET(Summary!B$9,Summary!C62,4)*(1+$Q$34)</f>
        <v>0</v>
      </c>
      <c r="H62" s="32"/>
      <c r="I62" s="81">
        <v>1.6</v>
      </c>
      <c r="J62" s="82">
        <v>87</v>
      </c>
      <c r="K62" s="82">
        <v>-44</v>
      </c>
      <c r="L62" s="42">
        <f t="shared" si="3"/>
        <v>43</v>
      </c>
      <c r="M62" s="43">
        <f t="shared" si="4"/>
        <v>1.665</v>
      </c>
    </row>
    <row r="63" spans="2:13" x14ac:dyDescent="0.25">
      <c r="B63" s="38">
        <v>35</v>
      </c>
      <c r="C63" s="39">
        <f ca="1">+OFFSET(Summary!B$9,Summary!B63-24,0)</f>
        <v>11</v>
      </c>
      <c r="D63" s="39" t="str">
        <f ca="1">+OFFSET(Summary!B$9,Summary!C63,1)</f>
        <v>Runner 11</v>
      </c>
      <c r="E63" s="40">
        <f t="shared" ca="1" si="5"/>
        <v>0.29166666666666669</v>
      </c>
      <c r="F63" s="40">
        <f t="shared" ca="1" si="2"/>
        <v>0.29166666666666669</v>
      </c>
      <c r="G63" s="41">
        <f ca="1">+M63*OFFSET(Summary!B$9,Summary!C63,4)*(1+$Q$34)</f>
        <v>0</v>
      </c>
      <c r="H63" s="32"/>
      <c r="I63" s="81">
        <v>2.8</v>
      </c>
      <c r="J63" s="82">
        <v>133</v>
      </c>
      <c r="K63" s="82">
        <v>-163</v>
      </c>
      <c r="L63" s="42">
        <f t="shared" si="3"/>
        <v>-30</v>
      </c>
      <c r="M63" s="43">
        <f t="shared" si="4"/>
        <v>2.8514999999999997</v>
      </c>
    </row>
    <row r="64" spans="2:13" ht="15.75" thickBot="1" x14ac:dyDescent="0.3">
      <c r="B64" s="47">
        <v>36</v>
      </c>
      <c r="C64" s="48">
        <f ca="1">+OFFSET(Summary!B$9,Summary!B64-24,0)</f>
        <v>12</v>
      </c>
      <c r="D64" s="48" t="str">
        <f ca="1">+OFFSET(Summary!B$9,Summary!C64,1)</f>
        <v>Runner 12</v>
      </c>
      <c r="E64" s="49">
        <f t="shared" ca="1" si="5"/>
        <v>0.29166666666666669</v>
      </c>
      <c r="F64" s="49">
        <f ca="1">+E64+G64</f>
        <v>0.29166666666666669</v>
      </c>
      <c r="G64" s="50">
        <f ca="1">+M64*OFFSET(Summary!B$9,Summary!C64,4)*(1+$Q$34)</f>
        <v>0</v>
      </c>
      <c r="H64" s="51"/>
      <c r="I64" s="83">
        <v>9.6</v>
      </c>
      <c r="J64" s="84">
        <v>328</v>
      </c>
      <c r="K64" s="84">
        <v>-291</v>
      </c>
      <c r="L64" s="52">
        <f t="shared" si="3"/>
        <v>37</v>
      </c>
      <c r="M64" s="53">
        <f t="shared" si="4"/>
        <v>9.7824999999999989</v>
      </c>
    </row>
    <row r="67" spans="7:7" x14ac:dyDescent="0.25">
      <c r="G67" s="54"/>
    </row>
    <row r="68" spans="7:7" x14ac:dyDescent="0.25">
      <c r="G68" s="54"/>
    </row>
  </sheetData>
  <sheetProtection selectLockedCells="1"/>
  <protectedRanges>
    <protectedRange sqref="I10:I26 C10:C26 D10:E24" name="Range1"/>
    <protectedRange sqref="I14 C14:D14 E10:E21" name="Range1_1"/>
    <protectedRange sqref="I16 I13 C13:D13 C16:D16" name="Range1_2"/>
    <protectedRange sqref="I20 C20:D20" name="Range1_3"/>
    <protectedRange sqref="I21:I26 C21:C26 D22:E24 D21" name="Range1_4"/>
    <protectedRange sqref="I17 I19 C19:D19 C17:D17" name="Range1_5"/>
  </protectedRanges>
  <mergeCells count="4">
    <mergeCell ref="D26:E26"/>
    <mergeCell ref="B25:C25"/>
    <mergeCell ref="B26:C26"/>
    <mergeCell ref="D25:E25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topLeftCell="A24" workbookViewId="0">
      <selection activeCell="G37" sqref="G37"/>
    </sheetView>
  </sheetViews>
  <sheetFormatPr defaultRowHeight="15" x14ac:dyDescent="0.25"/>
  <cols>
    <col min="3" max="3" width="16" customWidth="1"/>
    <col min="4" max="4" width="21.42578125" customWidth="1"/>
    <col min="8" max="8" width="15.28515625" customWidth="1"/>
  </cols>
  <sheetData>
    <row r="5" spans="4:7" x14ac:dyDescent="0.25">
      <c r="D5" s="24">
        <v>374.11291273474779</v>
      </c>
    </row>
    <row r="6" spans="4:7" x14ac:dyDescent="0.25">
      <c r="D6" s="24">
        <v>131.8101157412521</v>
      </c>
      <c r="G6" s="24">
        <v>-158.61178464770396</v>
      </c>
    </row>
    <row r="7" spans="4:7" x14ac:dyDescent="0.25">
      <c r="D7" s="24">
        <v>209.50016580128678</v>
      </c>
      <c r="G7" s="24">
        <v>-337.96166451740186</v>
      </c>
    </row>
    <row r="8" spans="4:7" x14ac:dyDescent="0.25">
      <c r="D8" s="24">
        <v>391.42708359336842</v>
      </c>
      <c r="G8" s="24">
        <v>-204.15530980181703</v>
      </c>
    </row>
    <row r="9" spans="4:7" x14ac:dyDescent="0.25">
      <c r="D9" s="24">
        <v>391.36080265355253</v>
      </c>
      <c r="G9" s="24">
        <v>-325.72709056949617</v>
      </c>
    </row>
    <row r="10" spans="4:7" x14ac:dyDescent="0.25">
      <c r="D10" s="24">
        <v>116.16782606923576</v>
      </c>
      <c r="G10" s="24">
        <v>-467.06089834666392</v>
      </c>
    </row>
    <row r="11" spans="4:7" x14ac:dyDescent="0.25">
      <c r="D11" s="24">
        <v>166.10851009368849</v>
      </c>
      <c r="G11" s="24">
        <v>-109.29561803519721</v>
      </c>
    </row>
    <row r="12" spans="4:7" x14ac:dyDescent="0.25">
      <c r="D12" s="24">
        <v>336.43045129013001</v>
      </c>
      <c r="G12" s="24">
        <v>-51.927653711318996</v>
      </c>
    </row>
    <row r="13" spans="4:7" x14ac:dyDescent="0.25">
      <c r="D13" s="24">
        <v>640.02157754135305</v>
      </c>
      <c r="G13" s="24">
        <v>-384.70529780197091</v>
      </c>
    </row>
    <row r="14" spans="4:7" x14ac:dyDescent="0.25">
      <c r="D14" s="24">
        <v>634.56814661789099</v>
      </c>
      <c r="G14" s="24">
        <v>-502.68776436614996</v>
      </c>
    </row>
    <row r="15" spans="4:7" x14ac:dyDescent="0.25">
      <c r="D15" s="24">
        <v>48.4064571738243</v>
      </c>
      <c r="G15" s="24">
        <v>-431.71050655365099</v>
      </c>
    </row>
    <row r="16" spans="4:7" x14ac:dyDescent="0.25">
      <c r="D16" s="24">
        <v>225.74270236349156</v>
      </c>
      <c r="G16" s="24">
        <v>-859.10517591476594</v>
      </c>
    </row>
    <row r="17" spans="4:7" x14ac:dyDescent="0.25">
      <c r="D17" s="24">
        <v>266.16205714225754</v>
      </c>
      <c r="G17" s="24">
        <v>-188.10159307241463</v>
      </c>
    </row>
    <row r="18" spans="4:7" x14ac:dyDescent="0.25">
      <c r="D18" s="24">
        <v>331.36136236190669</v>
      </c>
      <c r="G18" s="24">
        <v>-178.20264645528852</v>
      </c>
    </row>
    <row r="19" spans="4:7" x14ac:dyDescent="0.25">
      <c r="D19" s="24">
        <v>255.30387010383484</v>
      </c>
      <c r="G19" s="24">
        <v>-246.46365376472448</v>
      </c>
    </row>
    <row r="20" spans="4:7" x14ac:dyDescent="0.25">
      <c r="D20" s="24">
        <v>96.527990242004208</v>
      </c>
      <c r="G20" s="24">
        <v>-359.15181184768642</v>
      </c>
    </row>
    <row r="21" spans="4:7" x14ac:dyDescent="0.25">
      <c r="D21" s="24">
        <v>400.49778873062093</v>
      </c>
      <c r="G21" s="24">
        <v>-245.46055094528072</v>
      </c>
    </row>
    <row r="22" spans="4:7" x14ac:dyDescent="0.25">
      <c r="D22" s="24">
        <v>625.77327582549879</v>
      </c>
      <c r="G22" s="24">
        <v>-361.79239204788109</v>
      </c>
    </row>
    <row r="23" spans="4:7" x14ac:dyDescent="0.25">
      <c r="D23" s="24">
        <v>98.394592174528015</v>
      </c>
      <c r="G23" s="24">
        <v>-86.056110214233001</v>
      </c>
    </row>
    <row r="24" spans="4:7" x14ac:dyDescent="0.25">
      <c r="D24" s="24">
        <v>255.67901908111696</v>
      </c>
      <c r="G24" s="24">
        <v>-32.470121171950936</v>
      </c>
    </row>
    <row r="25" spans="4:7" x14ac:dyDescent="0.25">
      <c r="D25" s="24">
        <v>62.08952439689682</v>
      </c>
      <c r="G25" s="24">
        <v>-829.97091872405906</v>
      </c>
    </row>
    <row r="26" spans="4:7" x14ac:dyDescent="0.25">
      <c r="D26" s="24">
        <v>70.848098726272497</v>
      </c>
      <c r="G26" s="24">
        <v>-135.86528331374902</v>
      </c>
    </row>
    <row r="27" spans="4:7" x14ac:dyDescent="0.25">
      <c r="D27" s="24">
        <v>426.58702925300616</v>
      </c>
      <c r="G27" s="24">
        <v>-185.72629777527106</v>
      </c>
    </row>
    <row r="28" spans="4:7" x14ac:dyDescent="0.25">
      <c r="D28" s="24">
        <v>107.9899102737903</v>
      </c>
      <c r="G28" s="24">
        <v>-544.61438452911477</v>
      </c>
    </row>
    <row r="29" spans="4:7" x14ac:dyDescent="0.25">
      <c r="D29" s="24">
        <v>132.78357592773418</v>
      </c>
      <c r="G29" s="24">
        <v>-133.569782348633</v>
      </c>
    </row>
    <row r="30" spans="4:7" x14ac:dyDescent="0.25">
      <c r="D30" s="24">
        <v>140.15628871917616</v>
      </c>
      <c r="G30" s="24">
        <v>-42.912119197845392</v>
      </c>
    </row>
    <row r="31" spans="4:7" x14ac:dyDescent="0.25">
      <c r="D31" s="24">
        <v>42.152443614006003</v>
      </c>
      <c r="G31" s="24">
        <v>-449.9426955337525</v>
      </c>
    </row>
    <row r="32" spans="4:7" x14ac:dyDescent="0.25">
      <c r="D32" s="24">
        <v>22.787764310836803</v>
      </c>
      <c r="G32" s="24">
        <v>-151.2396131742</v>
      </c>
    </row>
    <row r="33" spans="4:8" x14ac:dyDescent="0.25">
      <c r="D33" s="24">
        <v>337.2308790407177</v>
      </c>
      <c r="G33" s="24">
        <v>-126.8839316201209</v>
      </c>
      <c r="H33" s="24"/>
    </row>
    <row r="34" spans="4:8" x14ac:dyDescent="0.25">
      <c r="D34" s="24">
        <v>357.11008573913693</v>
      </c>
      <c r="G34" s="24">
        <v>-56.339928806901</v>
      </c>
      <c r="H34" s="24"/>
    </row>
    <row r="35" spans="4:8" x14ac:dyDescent="0.25">
      <c r="D35" s="24">
        <v>239.33060401534806</v>
      </c>
      <c r="G35" s="24">
        <v>-229.71996239423598</v>
      </c>
      <c r="H35" s="24"/>
    </row>
    <row r="36" spans="4:8" x14ac:dyDescent="0.25">
      <c r="G36" s="24">
        <v>-16.822407760143307</v>
      </c>
      <c r="H36" s="24"/>
    </row>
    <row r="37" spans="4:8" x14ac:dyDescent="0.25">
      <c r="G37" s="24">
        <v>-31.236510780334502</v>
      </c>
      <c r="H37" s="24"/>
    </row>
    <row r="38" spans="4:8" x14ac:dyDescent="0.25">
      <c r="G38" s="24">
        <v>-166.0974052534099</v>
      </c>
      <c r="H38" s="24"/>
    </row>
    <row r="39" spans="4:8" x14ac:dyDescent="0.25">
      <c r="G39" s="24">
        <v>-358.34966001510702</v>
      </c>
      <c r="H39" s="24"/>
    </row>
    <row r="40" spans="4:8" x14ac:dyDescent="0.25">
      <c r="G40" s="24">
        <v>-156.38571396636803</v>
      </c>
      <c r="H40" s="24"/>
    </row>
    <row r="41" spans="4:8" x14ac:dyDescent="0.25">
      <c r="G41" s="24">
        <v>-142.19462298584415</v>
      </c>
      <c r="H41" s="24"/>
    </row>
    <row r="42" spans="4:8" x14ac:dyDescent="0.25">
      <c r="H42" s="24"/>
    </row>
    <row r="43" spans="4:8" x14ac:dyDescent="0.25">
      <c r="H43" s="24"/>
    </row>
    <row r="44" spans="4:8" x14ac:dyDescent="0.25">
      <c r="H44" s="24"/>
    </row>
    <row r="45" spans="4:8" x14ac:dyDescent="0.25">
      <c r="H45" s="24"/>
    </row>
    <row r="46" spans="4:8" x14ac:dyDescent="0.25">
      <c r="H46" s="24"/>
    </row>
    <row r="47" spans="4:8" x14ac:dyDescent="0.25">
      <c r="H47" s="24"/>
    </row>
    <row r="48" spans="4:8" x14ac:dyDescent="0.25">
      <c r="H48" s="24"/>
    </row>
    <row r="49" spans="8:8" x14ac:dyDescent="0.25">
      <c r="H49" s="24"/>
    </row>
    <row r="50" spans="8:8" x14ac:dyDescent="0.25">
      <c r="H50" s="24"/>
    </row>
    <row r="51" spans="8:8" x14ac:dyDescent="0.25">
      <c r="H51" s="24"/>
    </row>
    <row r="52" spans="8:8" x14ac:dyDescent="0.25">
      <c r="H52" s="24"/>
    </row>
    <row r="53" spans="8:8" x14ac:dyDescent="0.25">
      <c r="H53" s="24"/>
    </row>
    <row r="54" spans="8:8" x14ac:dyDescent="0.25">
      <c r="H54" s="24"/>
    </row>
    <row r="55" spans="8:8" x14ac:dyDescent="0.25">
      <c r="H55" s="24"/>
    </row>
    <row r="56" spans="8:8" x14ac:dyDescent="0.25">
      <c r="H56" s="24"/>
    </row>
    <row r="57" spans="8:8" x14ac:dyDescent="0.25">
      <c r="H57" s="24"/>
    </row>
    <row r="58" spans="8:8" x14ac:dyDescent="0.25">
      <c r="H58" s="24"/>
    </row>
    <row r="59" spans="8:8" x14ac:dyDescent="0.25">
      <c r="H59" s="24"/>
    </row>
    <row r="60" spans="8:8" x14ac:dyDescent="0.25">
      <c r="H60" s="24"/>
    </row>
    <row r="61" spans="8:8" x14ac:dyDescent="0.25">
      <c r="H61" s="24"/>
    </row>
    <row r="62" spans="8:8" x14ac:dyDescent="0.25">
      <c r="H62" s="24"/>
    </row>
    <row r="63" spans="8:8" x14ac:dyDescent="0.25">
      <c r="H63" s="24"/>
    </row>
    <row r="64" spans="8:8" x14ac:dyDescent="0.25">
      <c r="H64" s="24"/>
    </row>
    <row r="65" spans="8:8" x14ac:dyDescent="0.25">
      <c r="H65" s="24"/>
    </row>
    <row r="66" spans="8:8" x14ac:dyDescent="0.25">
      <c r="H66" s="24"/>
    </row>
    <row r="67" spans="8:8" x14ac:dyDescent="0.25">
      <c r="H67" s="24"/>
    </row>
  </sheetData>
  <sheetProtection password="DA1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Olivia Darrow</cp:lastModifiedBy>
  <dcterms:created xsi:type="dcterms:W3CDTF">2011-08-18T21:19:56Z</dcterms:created>
  <dcterms:modified xsi:type="dcterms:W3CDTF">2016-04-28T17:57:04Z</dcterms:modified>
</cp:coreProperties>
</file>